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'Sheet2'!$A$94:$H$148</definedName>
    <definedName name="_xlnm.Print_Area" localSheetId="2">'Sheet3'!$A$172:$I$225</definedName>
  </definedNames>
  <calcPr fullCalcOnLoad="1"/>
</workbook>
</file>

<file path=xl/sharedStrings.xml><?xml version="1.0" encoding="utf-8"?>
<sst xmlns="http://schemas.openxmlformats.org/spreadsheetml/2006/main" count="360" uniqueCount="276">
  <si>
    <t>GRAND CENTRAL ENTERPRISES BHD</t>
  </si>
  <si>
    <t xml:space="preserve">     (Incorporated in Malaysia)</t>
  </si>
  <si>
    <t xml:space="preserve">CURRENT </t>
  </si>
  <si>
    <t>YEAR</t>
  </si>
  <si>
    <t>QUARTER</t>
  </si>
  <si>
    <t>PRECEDING YEAR</t>
  </si>
  <si>
    <t>CORRESPONDING</t>
  </si>
  <si>
    <t>CURRENT</t>
  </si>
  <si>
    <t>RM'000</t>
  </si>
  <si>
    <t>Taxation</t>
  </si>
  <si>
    <t>CONSOLIDATED INCOME STATEMENT</t>
  </si>
  <si>
    <t>The figures have not been audited.</t>
  </si>
  <si>
    <t>QUARTERLY REPORT</t>
  </si>
  <si>
    <t xml:space="preserve">                  (131696-V)</t>
  </si>
  <si>
    <t>Short Term Borrowings</t>
  </si>
  <si>
    <t>AS AT</t>
  </si>
  <si>
    <t>END OF</t>
  </si>
  <si>
    <t>PRECEDING</t>
  </si>
  <si>
    <t xml:space="preserve">        (Incorporated in Malaysia)</t>
  </si>
  <si>
    <t xml:space="preserve">               (131696-v)</t>
  </si>
  <si>
    <t>Secured bank overdrafts</t>
  </si>
  <si>
    <t>Unsecured revolving credits</t>
  </si>
  <si>
    <t>Secured term loans</t>
  </si>
  <si>
    <t>Long Term Liabilities</t>
  </si>
  <si>
    <t>Prospects</t>
  </si>
  <si>
    <t>Dividend</t>
  </si>
  <si>
    <t>Lease and hire-purchase creditors</t>
  </si>
  <si>
    <t xml:space="preserve">YEAR </t>
  </si>
  <si>
    <t xml:space="preserve">Guarantees by the Company </t>
  </si>
  <si>
    <t>extended to financial institutions</t>
  </si>
  <si>
    <t xml:space="preserve">for facilities granted to the </t>
  </si>
  <si>
    <t>Unsecured ICULS</t>
  </si>
  <si>
    <t>**</t>
  </si>
  <si>
    <t>Warrant exercise period</t>
  </si>
  <si>
    <t>RM</t>
  </si>
  <si>
    <t>First to third year</t>
  </si>
  <si>
    <t>Seventh to tenth year</t>
  </si>
  <si>
    <t>Fourth to sixth year</t>
  </si>
  <si>
    <t>39,400,000 ICULS together with 39,400,000 free detachable warrants were issued for</t>
  </si>
  <si>
    <t>may be exercised at any time during a period of ten (10) years commencing from the</t>
  </si>
  <si>
    <t>every four existing ordinary shares of RM1 each held in the Company.  The warrants</t>
  </si>
  <si>
    <t xml:space="preserve">FINANCIAL </t>
  </si>
  <si>
    <t>YEAR END</t>
  </si>
  <si>
    <t>There were no changes in the composition of the Group for the current financial period to date.</t>
  </si>
  <si>
    <t>The operations of the Group are not subject to seasonality/cyclicality of operations.</t>
  </si>
  <si>
    <t>warrants have been converted to new ordinary shares of RM1.00 each.</t>
  </si>
  <si>
    <t>There are no pending material litigation as at the date of this report.</t>
  </si>
  <si>
    <t>Taxation includes:</t>
  </si>
  <si>
    <t xml:space="preserve">Current period's provision </t>
  </si>
  <si>
    <t>Revenue</t>
  </si>
  <si>
    <t>Finance cost</t>
  </si>
  <si>
    <t>Repayment of term loans</t>
  </si>
  <si>
    <t xml:space="preserve">     INDIVIDUAL PERIOD</t>
  </si>
  <si>
    <t xml:space="preserve">      CUMULATIVE PERIOD</t>
  </si>
  <si>
    <t>TO DATE</t>
  </si>
  <si>
    <t>PERIOD</t>
  </si>
  <si>
    <t>Operating Expenses</t>
  </si>
  <si>
    <t xml:space="preserve">Other Operating Income </t>
  </si>
  <si>
    <t>Profit/(Loss) before tax</t>
  </si>
  <si>
    <t>Minority interest</t>
  </si>
  <si>
    <t>Net profit/(loss) for the period</t>
  </si>
  <si>
    <t>EPS   Basic (based on 159,867,000 ordinary</t>
  </si>
  <si>
    <t xml:space="preserve">          shares) (sen)</t>
  </si>
  <si>
    <t xml:space="preserve">          Diluted (based on 236,400,000</t>
  </si>
  <si>
    <t xml:space="preserve">          ordinary shares) (sen)</t>
  </si>
  <si>
    <t xml:space="preserve">(The Condensed Consolidated Income Sheets should be read in conjunction with the Annual Financial Report </t>
  </si>
  <si>
    <t xml:space="preserve"> for the year ended 31 December 2002)</t>
  </si>
  <si>
    <t>31.12.2002</t>
  </si>
  <si>
    <t>CONDENSED CONSOLIDATED BALANCE SHEETS</t>
  </si>
  <si>
    <t>Non-Current Assets</t>
  </si>
  <si>
    <t>Property, Plant &amp; Equipment</t>
  </si>
  <si>
    <t>Reserve On Consolidation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</si>
  <si>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</si>
  <si>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</si>
  <si>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</si>
  <si>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</si>
  <si>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</si>
  <si>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</si>
  <si>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</si>
  <si>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Liabilities</t>
  </si>
  <si>
    <t>Financed By:</t>
  </si>
  <si>
    <t>Share Capital</t>
  </si>
  <si>
    <t>Reserves</t>
  </si>
  <si>
    <t>Shareholders' Fund</t>
  </si>
  <si>
    <t>Minorities Interest</t>
  </si>
  <si>
    <t>Borrowings</t>
  </si>
  <si>
    <t>Deferred Taxation</t>
  </si>
  <si>
    <t>Net tangible assets per share (RM)</t>
  </si>
  <si>
    <t>(The Condensed Consolidated Balance Sheets should be read in conjunction with the</t>
  </si>
  <si>
    <t>Annual Financial Report for the year ended 31 December 2002)</t>
  </si>
  <si>
    <t>CONDENSED CONSOLIDATED STATEMENTS OF CHANGES IN EQUITY</t>
  </si>
  <si>
    <t>Share</t>
  </si>
  <si>
    <t xml:space="preserve">Share </t>
  </si>
  <si>
    <t>Premium</t>
  </si>
  <si>
    <t>Capital</t>
  </si>
  <si>
    <t xml:space="preserve">Retained </t>
  </si>
  <si>
    <t>Reserve</t>
  </si>
  <si>
    <t>Profits</t>
  </si>
  <si>
    <t>Total</t>
  </si>
  <si>
    <t xml:space="preserve">(The Condensed Consolidated Statements of Changes in Equity should be read in conjunction </t>
  </si>
  <si>
    <t>with the Annual Financial Report for the year ended 31 December 2002)</t>
  </si>
  <si>
    <t>CONDENSED CONSOLIDATED CASH FLOW STATEMENTS</t>
  </si>
  <si>
    <t>ENDED</t>
  </si>
  <si>
    <t>Net Profit before tax</t>
  </si>
  <si>
    <t>Adjustments:-</t>
  </si>
  <si>
    <t>Interest expenses</t>
  </si>
  <si>
    <t>Operating profit before changes in working capital</t>
  </si>
  <si>
    <t>Net change in current assets</t>
  </si>
  <si>
    <t>Net change in current liabilities</t>
  </si>
  <si>
    <t>Cash generated from operating activities</t>
  </si>
  <si>
    <t>Interest paid</t>
  </si>
  <si>
    <t>Tax paid</t>
  </si>
  <si>
    <t>Net cash generated from operating activities</t>
  </si>
  <si>
    <t>Investing Activity</t>
  </si>
  <si>
    <t>Purchase of property, plant &amp; equipment</t>
  </si>
  <si>
    <t>Financing Activities</t>
  </si>
  <si>
    <t>Repayment of lease payables</t>
  </si>
  <si>
    <t>Repayment of term loan</t>
  </si>
  <si>
    <t>Net Change in Cash &amp; Cash Equivalents</t>
  </si>
  <si>
    <t>Cash &amp; Cash Equivalents at beginning of year</t>
  </si>
  <si>
    <t>Cash &amp; Cash Equivalents at end of period</t>
  </si>
  <si>
    <t xml:space="preserve">(The Condensed Consolidated Cash Flow Statements should be read in conjunction </t>
  </si>
  <si>
    <t>Notes to the interim financial report</t>
  </si>
  <si>
    <t>A1</t>
  </si>
  <si>
    <t>Basis of preparation</t>
  </si>
  <si>
    <t xml:space="preserve">The interim financial report is unaudited and has been prepared in accordance with </t>
  </si>
  <si>
    <t xml:space="preserve">MASB 26 Interim Financial Reporting and Chapter 9 part K of the Listing Requirements </t>
  </si>
  <si>
    <t xml:space="preserve">The interim financial report should be read in conjunction with the audited financial </t>
  </si>
  <si>
    <t>statements of the Group for the year ended 31 December 2002.</t>
  </si>
  <si>
    <t>A2</t>
  </si>
  <si>
    <t>Annual Report of the Group's Preceding Annual Financial Statements</t>
  </si>
  <si>
    <t>The audit report of the Group's most recent annual audited financial statements for the</t>
  </si>
  <si>
    <t>year ended 31 December 2002 was not qualified.</t>
  </si>
  <si>
    <t>A3</t>
  </si>
  <si>
    <t>Seasonal or cyclical factors</t>
  </si>
  <si>
    <t>A4</t>
  </si>
  <si>
    <t>Unusual items</t>
  </si>
  <si>
    <t>There were no unusual items affecting assets, liabilities, equity, net income or cash flows</t>
  </si>
  <si>
    <t>during the financial period under review because of their nature, size or incidence.</t>
  </si>
  <si>
    <t>A5</t>
  </si>
  <si>
    <t>Changes in estimates</t>
  </si>
  <si>
    <t>There were no changes in estimates of amounts reported in prior quarters of the current</t>
  </si>
  <si>
    <t xml:space="preserve">financial year or changes in estimates of amounts reported in prior financial years that </t>
  </si>
  <si>
    <t>have a material effect in the current quarter.</t>
  </si>
  <si>
    <t>A6</t>
  </si>
  <si>
    <t>Debt and equity securities</t>
  </si>
  <si>
    <t xml:space="preserve">There were no issuances and repayment of debts and  equity securities, share buy-backs, </t>
  </si>
  <si>
    <t>share cancellations, shares held as treasury shares and resale of treasury shares during</t>
  </si>
  <si>
    <t xml:space="preserve">every four existing ordinary shares of RM1 each held in the Company on 18 February 2000.  </t>
  </si>
  <si>
    <t xml:space="preserve">The warrants may be exercised at any time during a period of ten (10) years commencing </t>
  </si>
  <si>
    <t xml:space="preserve">from the date of issue of warrants.  The exercise price of the warrants is fixed based on a </t>
  </si>
  <si>
    <t>multiple step-up basis, as follows:</t>
  </si>
  <si>
    <t>A7</t>
  </si>
  <si>
    <t>Dividend paid</t>
  </si>
  <si>
    <t>Ordinary</t>
  </si>
  <si>
    <t xml:space="preserve">     Final paid:</t>
  </si>
  <si>
    <t>A8</t>
  </si>
  <si>
    <t>Segmental reporting</t>
  </si>
  <si>
    <t>There is no segmental reporting as the the Group's activities are in the hotel business conducted within</t>
  </si>
  <si>
    <t>Malaysia.</t>
  </si>
  <si>
    <t>A9</t>
  </si>
  <si>
    <t>Property, plant &amp; equipment</t>
  </si>
  <si>
    <t>A10</t>
  </si>
  <si>
    <t>Events subsequent to the balance sheet date</t>
  </si>
  <si>
    <t>There are no material events subsequent to the end of the period under review that have not been</t>
  </si>
  <si>
    <t>reflected in the quarterly financial statements.</t>
  </si>
  <si>
    <t>A11</t>
  </si>
  <si>
    <t>Changes in composition of the Group</t>
  </si>
  <si>
    <t>A12</t>
  </si>
  <si>
    <t>Changes in contingent liabilities</t>
  </si>
  <si>
    <t>subsidiaries</t>
  </si>
  <si>
    <t>A13</t>
  </si>
  <si>
    <t>Capital commitments</t>
  </si>
  <si>
    <t>There are no authorised capital expenditure that has not been provided for in the financial statements.</t>
  </si>
  <si>
    <t>B1</t>
  </si>
  <si>
    <t>Review of performance</t>
  </si>
  <si>
    <t xml:space="preserve">The improvement in the Group's revenue was due to better occupancy rates.  The higher earnings was </t>
  </si>
  <si>
    <t>In the opinion of the Directors, the results for the financial period under review have not been affected by</t>
  </si>
  <si>
    <t>any transaction or event of a material or unusual nature.</t>
  </si>
  <si>
    <t>B2</t>
  </si>
  <si>
    <t>Variation of results against preceding quarter</t>
  </si>
  <si>
    <t>B3</t>
  </si>
  <si>
    <t>B4</t>
  </si>
  <si>
    <t>Profit  forecast</t>
  </si>
  <si>
    <t>The group has not provided any profit forecast in a public document.</t>
  </si>
  <si>
    <t>B5</t>
  </si>
  <si>
    <t xml:space="preserve">  INDIVIDUAL PERIOD</t>
  </si>
  <si>
    <t xml:space="preserve">   CUMULATIVE PERIOD</t>
  </si>
  <si>
    <t xml:space="preserve">Over provision in respect of previous year </t>
  </si>
  <si>
    <t>The taxation charge for the Group is disproportionate to the results principally due to tax incentives</t>
  </si>
  <si>
    <t>enjoyed by certain subsidiaries, industrial building allowance enjoyed by the Company and certain</t>
  </si>
  <si>
    <t>subsidiaries and losses incurred by certain subsidiaries for which no Group relief is available.</t>
  </si>
  <si>
    <t>B6</t>
  </si>
  <si>
    <t>Unquoted investments and properties</t>
  </si>
  <si>
    <t xml:space="preserve">There were no purchases or sales of unquoted investments and properties for the current financial </t>
  </si>
  <si>
    <t>period to date.</t>
  </si>
  <si>
    <t>B7</t>
  </si>
  <si>
    <t>Quoted investments</t>
  </si>
  <si>
    <t>There were no purchase or disposal of quoted investments for the current financial period to date.</t>
  </si>
  <si>
    <t>B8</t>
  </si>
  <si>
    <t>Status of corporate proposals announced</t>
  </si>
  <si>
    <t>There were no corporate proposals announced during the financial period to date.</t>
  </si>
  <si>
    <t>B9</t>
  </si>
  <si>
    <t>Group borrowings and Debts Securities:-</t>
  </si>
  <si>
    <t>Secured revolving credits</t>
  </si>
  <si>
    <t>date of issue of warrants.  The exercise price of the warrants is fixed based on a multiple</t>
  </si>
  <si>
    <t>step-up basis, as follows:</t>
  </si>
  <si>
    <t>B10</t>
  </si>
  <si>
    <t>Off balance sheet financial instruments</t>
  </si>
  <si>
    <t xml:space="preserve">B11 </t>
  </si>
  <si>
    <t>Pending material litigation</t>
  </si>
  <si>
    <t>B12</t>
  </si>
  <si>
    <t>FINANCIAL</t>
  </si>
  <si>
    <t>Profit from Operations</t>
  </si>
  <si>
    <t>Profit/(Loss) after Tax</t>
  </si>
  <si>
    <t>Provision for impairment losses</t>
  </si>
  <si>
    <t xml:space="preserve">market value on existing use basis by an independent firm of professional valuers.  The surplus was not </t>
  </si>
  <si>
    <t>The hotel properties were re-appraised in May 2003 to give a market value of RM301,905,000 based on open</t>
  </si>
  <si>
    <t>incorporated in the accounts.  However an amount of RM12million was provided for impairment losses on the</t>
  </si>
  <si>
    <t>holding company.</t>
  </si>
  <si>
    <t xml:space="preserve">Depreciation </t>
  </si>
  <si>
    <t>Gain on disposal of assets</t>
  </si>
  <si>
    <t>Inventories written off</t>
  </si>
  <si>
    <t>Dividends paid to shareholders</t>
  </si>
  <si>
    <t xml:space="preserve">     2002 - 1% less 28% tax</t>
  </si>
  <si>
    <t>Barring any unforseen circumstances, the Directors expect the performance of the Group to continue</t>
  </si>
  <si>
    <t>to improve.</t>
  </si>
  <si>
    <t>from better occupancy rates and average room rates.</t>
  </si>
  <si>
    <t>Proceeds from disposal of assets</t>
  </si>
  <si>
    <t>Quarterly report on consolidated results for the financial quarter ended 31.12.2003.</t>
  </si>
  <si>
    <t>31.12.2003</t>
  </si>
  <si>
    <t>FOR THE QUARTER ENDED 31 DECEMBER 2003</t>
  </si>
  <si>
    <t>FOR THE QUARTER ENDED 31 DECEMBER  2003</t>
  </si>
  <si>
    <t xml:space="preserve">12 MONTH </t>
  </si>
  <si>
    <t xml:space="preserve">Provision on doubtful debts </t>
  </si>
  <si>
    <t>Dividends paid to Minority Shareholders</t>
  </si>
  <si>
    <t>As at 31 December 2003, 2,265,000 irredeemable convertible unsecured loan stocks and 2,000</t>
  </si>
  <si>
    <t>At 31.12.2003</t>
  </si>
  <si>
    <t>AS AT 31 DECEMBER 2003</t>
  </si>
  <si>
    <t>the financial period ended 31 December 2003, other than as mentioned below.</t>
  </si>
  <si>
    <t>The Group does not have any financial instruments with off balance sheet risk as at 31 December 2003.</t>
  </si>
  <si>
    <t>Balance as at 30 September 2003</t>
  </si>
  <si>
    <t>Balance as at 31 December 2003</t>
  </si>
  <si>
    <t>12 month period ended</t>
  </si>
  <si>
    <t>Prior year adjustments</t>
  </si>
  <si>
    <t>The same accounting policies and methods of computation are followed in the interim</t>
  </si>
  <si>
    <t>financial statements as compared with the annual financial statements for the year</t>
  </si>
  <si>
    <t>ended 31 December 2002, except for the adoption of MASB 25 to MASB 29, which</t>
  </si>
  <si>
    <t>became effective for the period under review.</t>
  </si>
  <si>
    <t>The adoption of the above MASB standards have no material impact to the financial</t>
  </si>
  <si>
    <t>shown in the Condensed Consolidated Statement of Changes in Equity.</t>
  </si>
  <si>
    <t>Capital Reserve and Retained Profits accounts, the impact of the adjustments are</t>
  </si>
  <si>
    <t xml:space="preserve">At 1.1.2003 </t>
  </si>
  <si>
    <t>At 1.1.2003 (restated)</t>
  </si>
  <si>
    <t>Reversal of deferred taxation</t>
  </si>
  <si>
    <t>Net profit for the year</t>
  </si>
  <si>
    <t>Dividends</t>
  </si>
  <si>
    <t>Repayment of revolving credit</t>
  </si>
  <si>
    <t>Short term accumulating compensated</t>
  </si>
  <si>
    <t>Deferred taxation</t>
  </si>
  <si>
    <t>The Group's performance has improved with a recorded profit before tax of RM1.2 million for the current</t>
  </si>
  <si>
    <t xml:space="preserve">quarter compared to the preceding year corresponding quarter loss before tax of RM 0.5 million resulting   </t>
  </si>
  <si>
    <t>During the period ended 31 December 2003, the Group achieved a revenue of RM41.1 million</t>
  </si>
  <si>
    <t xml:space="preserve">(2002: RM38.3 million) and profit before taxation of RM4.6 million (2002 : RM1 million). </t>
  </si>
  <si>
    <t xml:space="preserve">     absences</t>
  </si>
  <si>
    <t>Unrealised gain on foreign exchange</t>
  </si>
  <si>
    <t>mainly due to higher revenue and operating income, lower finance and operational costs.</t>
  </si>
  <si>
    <t>of the Malaysia Securities Exchange Berhad ("MSEB")</t>
  </si>
  <si>
    <t>Additional information required by the MSEB's Listing Requirements</t>
  </si>
  <si>
    <t>statements of the Group, except for the adoption of MASB 25 ( "Income Tax" ) and</t>
  </si>
  <si>
    <t>MASB 29 ( "Employee Benefits" ) which had given rise to prior year adjustments to the</t>
  </si>
  <si>
    <t>The payment date and the entitlement date of the first and final dividend will be announced in due course.</t>
  </si>
  <si>
    <t xml:space="preserve">A first and final dividend of 1% (ie 1 sen per share) less 28% taxation has been recommended for the year </t>
  </si>
  <si>
    <t xml:space="preserve">ended 31 December 2003. A  first and final dividend of 1% (ie 1 sen per share) less 28% taxation totalling </t>
  </si>
  <si>
    <t>subject to shareholders' approval at the forthcoming Annual General Meeting.</t>
  </si>
  <si>
    <t xml:space="preserve">RM1,151,042 was paid in year 2003 for the year ended 31 December 2002. The first and final dividend is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</si>
</sst>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0_);\(0.00\)"/>
    <numFmt numFmtId="174" formatCode="0_);\(0\)"/>
    <numFmt numFmtId="175" formatCode="#,##0;[Red]#,##0"/>
    <numFmt numFmtId="176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17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37" fontId="0" fillId="0" borderId="2" xfId="0" applyNumberFormat="1" applyBorder="1" applyAlignment="1">
      <alignment horizontal="center"/>
    </xf>
    <xf numFmtId="3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Alignment="1">
      <alignment horizontal="center"/>
    </xf>
    <xf numFmtId="37" fontId="0" fillId="0" borderId="5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"/>
    </sheetView>
  </sheetViews>
  <sheetFormatPr defaultColWidth="9.140625" defaultRowHeight="12.75"/>
  <cols>
    <col min="4" max="4" width="19.7109375" style="0" customWidth="1"/>
    <col min="5" max="5" width="15.00390625" style="0" customWidth="1"/>
    <col min="6" max="6" width="19.7109375" style="0" customWidth="1"/>
    <col min="7" max="7" width="9.28125" style="0" customWidth="1"/>
    <col min="8" max="8" width="0.13671875" style="0" customWidth="1"/>
    <col min="9" max="9" width="17.00390625" style="0" customWidth="1"/>
    <col min="10" max="10" width="20.421875" style="0" customWidth="1"/>
  </cols>
  <sheetData>
    <row r="1" ht="12.75">
      <c r="E1" s="3" t="s">
        <v>0</v>
      </c>
    </row>
    <row r="2" ht="12.75">
      <c r="E2" s="3" t="s">
        <v>13</v>
      </c>
    </row>
    <row r="3" ht="12.75">
      <c r="E3" s="3" t="s">
        <v>1</v>
      </c>
    </row>
    <row r="5" ht="12.75">
      <c r="A5" s="3" t="s">
        <v>12</v>
      </c>
    </row>
    <row r="7" ht="12.75">
      <c r="A7" s="3" t="s">
        <v>229</v>
      </c>
    </row>
    <row r="8" ht="12.75">
      <c r="A8" s="3" t="s">
        <v>11</v>
      </c>
    </row>
    <row r="10" ht="12.75">
      <c r="A10" s="3" t="s">
        <v>10</v>
      </c>
    </row>
    <row r="12" spans="5:10" ht="12.75">
      <c r="E12" s="3" t="s">
        <v>52</v>
      </c>
      <c r="F12" s="3"/>
      <c r="I12" s="3" t="s">
        <v>53</v>
      </c>
      <c r="J12" s="3"/>
    </row>
    <row r="13" spans="5:10" ht="12.75">
      <c r="E13" s="4" t="s">
        <v>2</v>
      </c>
      <c r="F13" s="4" t="s">
        <v>5</v>
      </c>
      <c r="I13" s="4" t="s">
        <v>2</v>
      </c>
      <c r="J13" s="4" t="s">
        <v>5</v>
      </c>
    </row>
    <row r="14" spans="5:10" ht="12.75">
      <c r="E14" s="4" t="s">
        <v>3</v>
      </c>
      <c r="F14" s="4" t="s">
        <v>6</v>
      </c>
      <c r="I14" s="4" t="s">
        <v>3</v>
      </c>
      <c r="J14" s="4" t="s">
        <v>6</v>
      </c>
    </row>
    <row r="15" spans="5:10" ht="12.75">
      <c r="E15" s="4" t="s">
        <v>4</v>
      </c>
      <c r="F15" s="4" t="s">
        <v>4</v>
      </c>
      <c r="I15" s="4" t="s">
        <v>54</v>
      </c>
      <c r="J15" s="4" t="s">
        <v>55</v>
      </c>
    </row>
    <row r="16" spans="5:10" ht="12.75">
      <c r="E16" s="4" t="s">
        <v>230</v>
      </c>
      <c r="F16" s="4" t="s">
        <v>67</v>
      </c>
      <c r="H16">
        <v>2</v>
      </c>
      <c r="I16" s="4" t="s">
        <v>230</v>
      </c>
      <c r="J16" s="4" t="s">
        <v>67</v>
      </c>
    </row>
    <row r="17" spans="5:10" ht="12.75">
      <c r="E17" s="4" t="s">
        <v>8</v>
      </c>
      <c r="F17" s="4" t="s">
        <v>8</v>
      </c>
      <c r="G17" s="1"/>
      <c r="H17" s="1"/>
      <c r="I17" s="4" t="s">
        <v>8</v>
      </c>
      <c r="J17" s="4" t="s">
        <v>8</v>
      </c>
    </row>
    <row r="19" spans="2:10" ht="12.75">
      <c r="B19" t="s">
        <v>49</v>
      </c>
      <c r="E19" s="32">
        <v>11561</v>
      </c>
      <c r="F19" s="32">
        <v>10288</v>
      </c>
      <c r="G19" s="11"/>
      <c r="H19" s="11"/>
      <c r="I19" s="32">
        <v>41052</v>
      </c>
      <c r="J19" s="32">
        <v>38315</v>
      </c>
    </row>
    <row r="20" spans="5:10" ht="12.75">
      <c r="E20" s="32"/>
      <c r="F20" s="32"/>
      <c r="G20" s="11"/>
      <c r="H20" s="11"/>
      <c r="I20" s="32"/>
      <c r="J20" s="32"/>
    </row>
    <row r="21" spans="2:10" ht="12.75">
      <c r="B21" t="s">
        <v>56</v>
      </c>
      <c r="E21" s="32">
        <v>-9475</v>
      </c>
      <c r="F21" s="32">
        <v>-10042</v>
      </c>
      <c r="G21" s="11"/>
      <c r="H21" s="11"/>
      <c r="I21" s="32">
        <v>-33862</v>
      </c>
      <c r="J21" s="32">
        <v>-34158</v>
      </c>
    </row>
    <row r="22" spans="5:10" ht="12.75">
      <c r="E22" s="32"/>
      <c r="F22" s="32"/>
      <c r="G22" s="11"/>
      <c r="H22" s="11"/>
      <c r="I22" s="32"/>
      <c r="J22" s="32"/>
    </row>
    <row r="23" spans="1:10" ht="12.75">
      <c r="A23" s="2"/>
      <c r="B23" t="s">
        <v>57</v>
      </c>
      <c r="E23" s="21">
        <v>61</v>
      </c>
      <c r="F23" s="21">
        <v>248</v>
      </c>
      <c r="G23" s="11"/>
      <c r="H23" s="11"/>
      <c r="I23" s="21">
        <v>1242</v>
      </c>
      <c r="J23" s="21">
        <v>858</v>
      </c>
    </row>
    <row r="24" spans="5:10" ht="12.75">
      <c r="E24" s="9"/>
      <c r="F24" s="9"/>
      <c r="G24" s="6"/>
      <c r="H24" s="6"/>
      <c r="I24" s="9"/>
      <c r="J24" s="9"/>
    </row>
    <row r="25" spans="2:10" ht="12.75">
      <c r="B25" t="s">
        <v>213</v>
      </c>
      <c r="E25" s="9">
        <f>SUM(E19:E23)</f>
        <v>2147</v>
      </c>
      <c r="F25" s="9">
        <f>SUM(F19:F23)</f>
        <v>494</v>
      </c>
      <c r="G25" s="6"/>
      <c r="H25" s="6"/>
      <c r="I25" s="9">
        <f>SUM(I19:I23)</f>
        <v>8432</v>
      </c>
      <c r="J25" s="9">
        <f>SUM(J19:J23)</f>
        <v>5015</v>
      </c>
    </row>
    <row r="26" spans="5:10" ht="12.75">
      <c r="E26" s="9"/>
      <c r="F26" s="9"/>
      <c r="G26" s="6"/>
      <c r="H26" s="6"/>
      <c r="I26" s="9"/>
      <c r="J26" s="9"/>
    </row>
    <row r="27" spans="2:10" ht="12.75">
      <c r="B27" t="s">
        <v>50</v>
      </c>
      <c r="E27" s="21">
        <v>-961</v>
      </c>
      <c r="F27" s="21">
        <v>-1006</v>
      </c>
      <c r="G27" s="6"/>
      <c r="H27" s="6"/>
      <c r="I27" s="21">
        <v>-3859</v>
      </c>
      <c r="J27" s="21">
        <v>-3970</v>
      </c>
    </row>
    <row r="28" spans="5:10" ht="12.75">
      <c r="E28" s="9"/>
      <c r="F28" s="9"/>
      <c r="G28" s="6"/>
      <c r="H28" s="6"/>
      <c r="I28" s="9"/>
      <c r="J28" s="9"/>
    </row>
    <row r="29" spans="2:10" ht="12.75">
      <c r="B29" t="s">
        <v>58</v>
      </c>
      <c r="E29" s="9">
        <f>E25+E27</f>
        <v>1186</v>
      </c>
      <c r="F29" s="9">
        <f>F25+F27</f>
        <v>-512</v>
      </c>
      <c r="G29" s="6"/>
      <c r="H29" s="6"/>
      <c r="I29" s="9">
        <f>I25+I27</f>
        <v>4573</v>
      </c>
      <c r="J29" s="9">
        <f>J25+J27</f>
        <v>1045</v>
      </c>
    </row>
    <row r="30" spans="5:10" ht="12.75">
      <c r="E30" s="9"/>
      <c r="F30" s="9"/>
      <c r="G30" s="6"/>
      <c r="H30" s="6"/>
      <c r="I30" s="9"/>
      <c r="J30" s="9"/>
    </row>
    <row r="31" spans="2:10" ht="12.75">
      <c r="B31" t="s">
        <v>9</v>
      </c>
      <c r="E31" s="21">
        <v>-88</v>
      </c>
      <c r="F31" s="21">
        <v>434</v>
      </c>
      <c r="G31" s="6"/>
      <c r="H31" s="6"/>
      <c r="I31" s="21">
        <v>-240</v>
      </c>
      <c r="J31" s="21">
        <v>214</v>
      </c>
    </row>
    <row r="32" spans="5:10" ht="12.75">
      <c r="E32" s="9"/>
      <c r="F32" s="9"/>
      <c r="G32" s="6"/>
      <c r="H32" s="6"/>
      <c r="I32" s="9"/>
      <c r="J32" s="9"/>
    </row>
    <row r="33" spans="2:10" ht="12.75">
      <c r="B33" t="s">
        <v>214</v>
      </c>
      <c r="E33" s="9">
        <f>E29+E31</f>
        <v>1098</v>
      </c>
      <c r="F33" s="9">
        <f>F29+F31</f>
        <v>-78</v>
      </c>
      <c r="G33" s="6"/>
      <c r="H33" s="6"/>
      <c r="I33" s="9">
        <f>I29+I31</f>
        <v>4333</v>
      </c>
      <c r="J33" s="9">
        <f>J29+J31</f>
        <v>1259</v>
      </c>
    </row>
    <row r="34" spans="5:10" ht="12.75">
      <c r="E34" s="9"/>
      <c r="F34" s="9"/>
      <c r="G34" s="6"/>
      <c r="H34" s="6"/>
      <c r="I34" s="9"/>
      <c r="J34" s="9"/>
    </row>
    <row r="35" spans="2:10" ht="12.75">
      <c r="B35" t="s">
        <v>59</v>
      </c>
      <c r="E35" s="21">
        <v>-70</v>
      </c>
      <c r="F35" s="21">
        <v>-17</v>
      </c>
      <c r="G35" s="6"/>
      <c r="H35" s="6"/>
      <c r="I35" s="21">
        <v>-192</v>
      </c>
      <c r="J35" s="21">
        <v>-145</v>
      </c>
    </row>
    <row r="36" spans="5:10" ht="12.75">
      <c r="E36" s="9"/>
      <c r="F36" s="9"/>
      <c r="G36" s="6"/>
      <c r="H36" s="6"/>
      <c r="I36" s="9"/>
      <c r="J36" s="9"/>
    </row>
    <row r="37" spans="2:10" ht="12.75">
      <c r="B37" t="s">
        <v>60</v>
      </c>
      <c r="E37" s="21">
        <f>E33+E35</f>
        <v>1028</v>
      </c>
      <c r="F37" s="21">
        <f>F33+F35</f>
        <v>-95</v>
      </c>
      <c r="G37" s="6"/>
      <c r="H37" s="6"/>
      <c r="I37" s="21">
        <f>I33+I35</f>
        <v>4141</v>
      </c>
      <c r="J37" s="21">
        <f>J33+J35</f>
        <v>1114</v>
      </c>
    </row>
    <row r="38" spans="5:10" ht="12.75">
      <c r="E38" s="9"/>
      <c r="F38" s="9"/>
      <c r="G38" s="6"/>
      <c r="H38" s="6"/>
      <c r="I38" s="9"/>
      <c r="J38" s="9"/>
    </row>
    <row r="39" spans="2:10" ht="12.75">
      <c r="B39" t="s">
        <v>61</v>
      </c>
      <c r="E39" s="40">
        <f>+E37/159867*100</f>
        <v>0.6430345224467839</v>
      </c>
      <c r="F39" s="40">
        <f>+F37/159867*100</f>
        <v>-0.059424396529615245</v>
      </c>
      <c r="G39" s="41"/>
      <c r="H39" s="41"/>
      <c r="I39" s="40">
        <v>2.6</v>
      </c>
      <c r="J39" s="40">
        <f>(J37/159867)*100</f>
        <v>0.6968292393051724</v>
      </c>
    </row>
    <row r="40" spans="2:10" ht="12.75">
      <c r="B40" t="s">
        <v>62</v>
      </c>
      <c r="E40" s="40"/>
      <c r="F40" s="40"/>
      <c r="G40" s="41"/>
      <c r="H40" s="41"/>
      <c r="I40" s="40"/>
      <c r="J40" s="40"/>
    </row>
    <row r="41" spans="5:10" ht="12.75">
      <c r="E41" s="40"/>
      <c r="F41" s="40"/>
      <c r="G41" s="41"/>
      <c r="H41" s="41"/>
      <c r="I41" s="40"/>
      <c r="J41" s="40"/>
    </row>
    <row r="42" spans="2:10" ht="12.75">
      <c r="B42" t="s">
        <v>63</v>
      </c>
      <c r="E42" s="40">
        <v>0.7</v>
      </c>
      <c r="F42" s="40">
        <v>-0.4</v>
      </c>
      <c r="G42" s="41"/>
      <c r="H42" s="41"/>
      <c r="I42" s="40">
        <v>2.6</v>
      </c>
      <c r="J42" s="40">
        <v>0.7</v>
      </c>
    </row>
    <row r="43" spans="2:6" ht="12.75">
      <c r="B43" t="s">
        <v>64</v>
      </c>
      <c r="E43" s="9"/>
      <c r="F43" s="9"/>
    </row>
    <row r="44" spans="5:6" ht="12.75">
      <c r="E44" s="9"/>
      <c r="F44" s="9"/>
    </row>
    <row r="45" ht="12.75">
      <c r="B45" s="3" t="s">
        <v>65</v>
      </c>
    </row>
    <row r="46" spans="2:9" ht="12.75">
      <c r="B46" s="3" t="s">
        <v>66</v>
      </c>
      <c r="I46" s="7"/>
    </row>
  </sheetData>
  <printOptions/>
  <pageMargins left="0.75" right="0.75" top="1" bottom="1" header="0.5" footer="0.5"/>
  <pageSetup fitToHeight="1" fitToWidth="1" horizontalDpi="180" verticalDpi="18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workbookViewId="0" topLeftCell="A82">
      <selection activeCell="A93" sqref="A93"/>
    </sheetView>
  </sheetViews>
  <sheetFormatPr defaultColWidth="9.140625" defaultRowHeight="12.75"/>
  <cols>
    <col min="1" max="1" width="9.421875" style="0" bestFit="1" customWidth="1"/>
    <col min="2" max="2" width="9.28125" style="0" customWidth="1"/>
    <col min="5" max="5" width="10.00390625" style="0" bestFit="1" customWidth="1"/>
    <col min="6" max="6" width="12.00390625" style="0" bestFit="1" customWidth="1"/>
    <col min="8" max="8" width="14.28125" style="0" bestFit="1" customWidth="1"/>
  </cols>
  <sheetData>
    <row r="1" ht="12.75">
      <c r="D1" s="3" t="s">
        <v>0</v>
      </c>
    </row>
    <row r="2" ht="12.75">
      <c r="D2" s="3" t="s">
        <v>19</v>
      </c>
    </row>
    <row r="3" ht="12.75">
      <c r="D3" s="3" t="s">
        <v>18</v>
      </c>
    </row>
    <row r="5" ht="12.75">
      <c r="A5" s="3" t="s">
        <v>68</v>
      </c>
    </row>
    <row r="6" ht="12.75">
      <c r="A6" s="3" t="s">
        <v>238</v>
      </c>
    </row>
    <row r="8" spans="6:8" ht="12.75">
      <c r="F8" s="4" t="s">
        <v>15</v>
      </c>
      <c r="H8" s="4" t="s">
        <v>15</v>
      </c>
    </row>
    <row r="9" spans="6:8" ht="12.75">
      <c r="F9" s="4" t="s">
        <v>16</v>
      </c>
      <c r="H9" s="4" t="s">
        <v>17</v>
      </c>
    </row>
    <row r="10" spans="6:8" ht="12.75">
      <c r="F10" s="4" t="s">
        <v>7</v>
      </c>
      <c r="H10" s="4" t="s">
        <v>41</v>
      </c>
    </row>
    <row r="11" spans="6:8" ht="12.75">
      <c r="F11" s="4" t="s">
        <v>4</v>
      </c>
      <c r="H11" s="4" t="s">
        <v>42</v>
      </c>
    </row>
    <row r="12" spans="6:8" ht="12.75">
      <c r="F12" s="4" t="s">
        <v>230</v>
      </c>
      <c r="H12" s="4" t="s">
        <v>67</v>
      </c>
    </row>
    <row r="13" spans="6:8" ht="12.75">
      <c r="F13" s="4" t="s">
        <v>8</v>
      </c>
      <c r="H13" s="4" t="s">
        <v>8</v>
      </c>
    </row>
    <row r="14" spans="6:8" ht="12.75">
      <c r="F14" s="4"/>
      <c r="H14" s="4"/>
    </row>
    <row r="15" ht="12.75">
      <c r="A15" t="s">
        <v>69</v>
      </c>
    </row>
    <row r="16" spans="2:8" ht="12.75">
      <c r="B16" t="s">
        <v>70</v>
      </c>
      <c r="F16" s="6">
        <v>256345</v>
      </c>
      <c r="H16" s="23">
        <f>9246+260510</f>
        <v>269756</v>
      </c>
    </row>
    <row r="17" spans="2:8" ht="12.75">
      <c r="B17" t="s">
        <v>71</v>
      </c>
      <c r="F17" s="6">
        <v>-141</v>
      </c>
      <c r="H17" s="25">
        <v>-141</v>
      </c>
    </row>
    <row r="18" spans="6:8" ht="12.75">
      <c r="F18" s="8">
        <f>F16+F17</f>
        <v>256204</v>
      </c>
      <c r="H18" s="8">
        <f>H16+H17</f>
        <v>269615</v>
      </c>
    </row>
    <row r="19" spans="6:8" ht="12.75">
      <c r="F19" s="6"/>
      <c r="H19" s="24"/>
    </row>
    <row r="20" spans="1:8" ht="12.75">
      <c r="A20" t="s">
        <v>72</v>
      </c>
      <c r="F20" s="6"/>
      <c r="H20" s="25"/>
    </row>
    <row r="21" spans="2:8" ht="12.75">
      <c r="B21" t="s">
        <v>73</v>
      </c>
      <c r="F21" s="6">
        <v>501</v>
      </c>
      <c r="H21" s="25">
        <v>558</v>
      </c>
    </row>
    <row r="22" spans="2:8" ht="12.75">
      <c r="B22" t="s">
        <v>74</v>
      </c>
      <c r="F22" s="6">
        <v>5923</v>
      </c>
      <c r="H22" s="25">
        <f>5252+1072+264</f>
        <v>6588</v>
      </c>
    </row>
    <row r="23" spans="2:8" ht="12.75">
      <c r="B23" t="s">
        <v>75</v>
      </c>
      <c r="F23" s="6">
        <v>3969</v>
      </c>
      <c r="H23" s="25">
        <v>2055</v>
      </c>
    </row>
    <row r="24" spans="6:8" ht="12.75">
      <c r="F24" s="8">
        <f>F21+F22+F23</f>
        <v>10393</v>
      </c>
      <c r="H24" s="26">
        <f>H21+H22+H23</f>
        <v>9201</v>
      </c>
    </row>
    <row r="25" spans="1:8" ht="12.75">
      <c r="A25" t="s">
        <v>76</v>
      </c>
      <c r="F25" s="6"/>
      <c r="H25" s="25"/>
    </row>
    <row r="26" spans="2:8" ht="12.75">
      <c r="B26" t="s">
        <v>77</v>
      </c>
      <c r="F26" s="6">
        <v>8208</v>
      </c>
      <c r="H26" s="25">
        <v>7674</v>
      </c>
    </row>
    <row r="27" spans="2:8" ht="12.75">
      <c r="B27" t="s">
        <v>78</v>
      </c>
      <c r="F27" s="6">
        <v>19840</v>
      </c>
      <c r="H27" s="25">
        <v>20746</v>
      </c>
    </row>
    <row r="28" spans="2:8" ht="12.75">
      <c r="B28" t="s">
        <v>9</v>
      </c>
      <c r="F28" s="6">
        <v>220</v>
      </c>
      <c r="H28" s="25">
        <v>92</v>
      </c>
    </row>
    <row r="29" spans="6:8" ht="12.75">
      <c r="F29" s="8">
        <f>F26+F27+F28</f>
        <v>28268</v>
      </c>
      <c r="G29" s="13"/>
      <c r="H29" s="26">
        <f>H26+H27+H28</f>
        <v>28512</v>
      </c>
    </row>
    <row r="30" spans="6:8" ht="12.75">
      <c r="F30" s="11"/>
      <c r="H30" s="25"/>
    </row>
    <row r="31" spans="1:8" ht="12.75">
      <c r="A31" t="s">
        <v>79</v>
      </c>
      <c r="F31" s="6">
        <f>F24-F29</f>
        <v>-17875</v>
      </c>
      <c r="H31" s="25">
        <f>H24-H29</f>
        <v>-19311</v>
      </c>
    </row>
    <row r="32" spans="6:8" ht="12.75">
      <c r="F32" s="6"/>
      <c r="H32" s="25"/>
    </row>
    <row r="33" spans="6:8" ht="13.5" thickBot="1">
      <c r="F33" s="12">
        <f>F31+F18</f>
        <v>238329</v>
      </c>
      <c r="H33" s="12">
        <f>H31+H18</f>
        <v>250304</v>
      </c>
    </row>
    <row r="34" spans="6:8" ht="13.5" thickTop="1">
      <c r="F34" s="6"/>
      <c r="H34" s="25"/>
    </row>
    <row r="35" spans="6:8" ht="12.75">
      <c r="F35" s="6"/>
      <c r="H35" s="25"/>
    </row>
    <row r="36" spans="1:8" ht="12.75">
      <c r="A36" t="s">
        <v>80</v>
      </c>
      <c r="F36" s="6"/>
      <c r="H36" s="25"/>
    </row>
    <row r="37" spans="2:8" ht="12.75">
      <c r="B37" t="s">
        <v>81</v>
      </c>
      <c r="F37" s="6">
        <v>159867</v>
      </c>
      <c r="H37" s="25">
        <v>159867</v>
      </c>
    </row>
    <row r="38" spans="2:8" ht="12.75">
      <c r="B38" t="s">
        <v>82</v>
      </c>
      <c r="F38" s="10">
        <v>25265</v>
      </c>
      <c r="H38" s="10">
        <v>36984</v>
      </c>
    </row>
    <row r="39" spans="2:8" ht="12.75">
      <c r="B39" t="s">
        <v>83</v>
      </c>
      <c r="F39" s="6">
        <f>F37+F38</f>
        <v>185132</v>
      </c>
      <c r="H39" s="6">
        <f>H37+H38</f>
        <v>196851</v>
      </c>
    </row>
    <row r="40" spans="2:8" ht="12.75">
      <c r="B40" t="s">
        <v>84</v>
      </c>
      <c r="F40" s="6">
        <v>1488</v>
      </c>
      <c r="H40" s="25">
        <v>1498</v>
      </c>
    </row>
    <row r="41" spans="2:8" ht="12.75">
      <c r="B41" t="s">
        <v>23</v>
      </c>
      <c r="F41" s="6"/>
      <c r="H41" s="25"/>
    </row>
    <row r="42" spans="3:8" ht="12.75">
      <c r="C42" t="s">
        <v>85</v>
      </c>
      <c r="F42" s="6">
        <v>48284</v>
      </c>
      <c r="H42" s="25">
        <v>51896</v>
      </c>
    </row>
    <row r="43" spans="3:8" ht="12.75">
      <c r="C43" t="s">
        <v>86</v>
      </c>
      <c r="F43" s="6">
        <v>3425</v>
      </c>
      <c r="H43" s="25">
        <v>59</v>
      </c>
    </row>
    <row r="44" spans="6:8" ht="13.5" thickBot="1">
      <c r="F44" s="14">
        <f>F39+F40+F41+F43+F42</f>
        <v>238329</v>
      </c>
      <c r="H44" s="14">
        <f>H39+H40+H41+H43+H42</f>
        <v>250304</v>
      </c>
    </row>
    <row r="45" spans="6:8" ht="13.5" thickTop="1">
      <c r="F45" s="6"/>
      <c r="H45" s="9"/>
    </row>
    <row r="46" spans="1:8" ht="12.75">
      <c r="A46" t="s">
        <v>87</v>
      </c>
      <c r="F46" s="33">
        <f>+F39/159867</f>
        <v>1.158037618770603</v>
      </c>
      <c r="G46" s="22"/>
      <c r="H46" s="33">
        <f>+H39/159867</f>
        <v>1.2313423032896096</v>
      </c>
    </row>
    <row r="47" ht="12.75">
      <c r="H47" s="6"/>
    </row>
    <row r="48" spans="1:8" ht="12.75">
      <c r="A48" s="3" t="s">
        <v>88</v>
      </c>
      <c r="H48" s="6"/>
    </row>
    <row r="49" spans="1:8" ht="12.75">
      <c r="A49" s="3" t="s">
        <v>89</v>
      </c>
      <c r="H49" s="6"/>
    </row>
    <row r="50" ht="12.75">
      <c r="H50" s="6"/>
    </row>
    <row r="51" ht="12.75">
      <c r="H51" s="6"/>
    </row>
    <row r="52" ht="12.75">
      <c r="D52" s="3" t="s">
        <v>0</v>
      </c>
    </row>
    <row r="53" ht="12.75">
      <c r="D53" s="3" t="s">
        <v>19</v>
      </c>
    </row>
    <row r="54" ht="12.75">
      <c r="D54" s="3" t="s">
        <v>18</v>
      </c>
    </row>
    <row r="56" ht="12.75">
      <c r="A56" s="3" t="s">
        <v>90</v>
      </c>
    </row>
    <row r="57" ht="12.75">
      <c r="A57" s="3" t="s">
        <v>231</v>
      </c>
    </row>
    <row r="59" spans="5:9" ht="12.75">
      <c r="E59" s="1"/>
      <c r="F59" s="1" t="s">
        <v>91</v>
      </c>
      <c r="G59" s="1"/>
      <c r="H59" s="1"/>
      <c r="I59" s="1"/>
    </row>
    <row r="60" spans="5:9" ht="12.75">
      <c r="E60" s="1" t="s">
        <v>92</v>
      </c>
      <c r="F60" s="1" t="s">
        <v>93</v>
      </c>
      <c r="G60" s="1" t="s">
        <v>94</v>
      </c>
      <c r="H60" s="1" t="s">
        <v>95</v>
      </c>
      <c r="I60" s="1"/>
    </row>
    <row r="61" spans="5:9" ht="12.75">
      <c r="E61" s="1" t="s">
        <v>94</v>
      </c>
      <c r="F61" s="1" t="s">
        <v>96</v>
      </c>
      <c r="G61" s="1" t="s">
        <v>96</v>
      </c>
      <c r="H61" s="1" t="s">
        <v>97</v>
      </c>
      <c r="I61" s="1" t="s">
        <v>98</v>
      </c>
    </row>
    <row r="62" spans="5:9" ht="12.75">
      <c r="E62" s="34" t="s">
        <v>8</v>
      </c>
      <c r="F62" s="34" t="s">
        <v>8</v>
      </c>
      <c r="G62" s="34" t="s">
        <v>8</v>
      </c>
      <c r="H62" s="34" t="s">
        <v>8</v>
      </c>
      <c r="I62" s="34" t="s">
        <v>8</v>
      </c>
    </row>
    <row r="63" ht="12.75">
      <c r="A63" t="s">
        <v>243</v>
      </c>
    </row>
    <row r="64" ht="12.75">
      <c r="A64" s="30">
        <v>37986</v>
      </c>
    </row>
    <row r="65" spans="1:2" ht="12.75">
      <c r="A65" s="35"/>
      <c r="B65" s="35"/>
    </row>
    <row r="66" spans="5:9" ht="12.75">
      <c r="E66" s="6"/>
      <c r="F66" s="6"/>
      <c r="G66" s="6"/>
      <c r="H66" s="6"/>
      <c r="I66" s="6"/>
    </row>
    <row r="67" spans="1:9" ht="12.75">
      <c r="A67" t="s">
        <v>252</v>
      </c>
      <c r="E67" s="6">
        <v>159867</v>
      </c>
      <c r="F67" s="6">
        <v>2395</v>
      </c>
      <c r="G67" s="6">
        <v>12923</v>
      </c>
      <c r="H67" s="6">
        <v>21666</v>
      </c>
      <c r="I67" s="6">
        <f>E67+F67+G67+H67</f>
        <v>196851</v>
      </c>
    </row>
    <row r="68" spans="5:9" ht="12.75">
      <c r="E68" s="6"/>
      <c r="F68" s="6"/>
      <c r="G68" s="6"/>
      <c r="H68" s="6"/>
      <c r="I68" s="6"/>
    </row>
    <row r="69" spans="5:9" ht="12.75">
      <c r="E69" s="6"/>
      <c r="F69" s="6"/>
      <c r="G69" s="6"/>
      <c r="H69" s="6"/>
      <c r="I69" s="6"/>
    </row>
    <row r="70" spans="1:9" ht="12.75">
      <c r="A70" t="s">
        <v>244</v>
      </c>
      <c r="E70" s="10"/>
      <c r="F70" s="10"/>
      <c r="G70" s="10">
        <v>-1810</v>
      </c>
      <c r="H70" s="10">
        <v>-2321</v>
      </c>
      <c r="I70" s="10">
        <f>E70+F70+G70+H70</f>
        <v>-4131</v>
      </c>
    </row>
    <row r="71" spans="5:9" ht="12.75">
      <c r="E71" s="6"/>
      <c r="F71" s="6"/>
      <c r="G71" s="6"/>
      <c r="H71" s="6"/>
      <c r="I71" s="6"/>
    </row>
    <row r="72" spans="1:9" ht="12.75">
      <c r="A72" t="s">
        <v>253</v>
      </c>
      <c r="E72" s="6">
        <f>E67+E70</f>
        <v>159867</v>
      </c>
      <c r="F72" s="6">
        <f>F67+F70</f>
        <v>2395</v>
      </c>
      <c r="G72" s="6">
        <f>G67+G70</f>
        <v>11113</v>
      </c>
      <c r="H72" s="6">
        <f>H67+H70</f>
        <v>19345</v>
      </c>
      <c r="I72" s="6">
        <f>I67+I70</f>
        <v>192720</v>
      </c>
    </row>
    <row r="73" spans="5:9" ht="12.75">
      <c r="E73" s="6"/>
      <c r="F73" s="6"/>
      <c r="G73" s="6"/>
      <c r="H73" s="6"/>
      <c r="I73" s="6"/>
    </row>
    <row r="74" spans="5:8" ht="12.75">
      <c r="E74" s="6"/>
      <c r="F74" s="6"/>
      <c r="G74" s="6"/>
      <c r="H74" s="6"/>
    </row>
    <row r="75" spans="1:9" ht="12.75">
      <c r="A75" t="s">
        <v>255</v>
      </c>
      <c r="E75" s="6"/>
      <c r="F75" s="6"/>
      <c r="G75" s="6"/>
      <c r="H75" s="6">
        <v>4142</v>
      </c>
      <c r="I75" s="6">
        <f>E75+F75+G75+H75</f>
        <v>4142</v>
      </c>
    </row>
    <row r="76" spans="5:9" ht="12.75">
      <c r="E76" s="6"/>
      <c r="F76" s="6"/>
      <c r="G76" s="6"/>
      <c r="H76" s="6"/>
      <c r="I76" s="6"/>
    </row>
    <row r="77" spans="5:9" ht="12.75">
      <c r="E77" s="6"/>
      <c r="F77" s="6"/>
      <c r="G77" s="6"/>
      <c r="H77" s="6"/>
      <c r="I77" s="6"/>
    </row>
    <row r="78" spans="1:9" ht="12.75">
      <c r="A78" t="s">
        <v>256</v>
      </c>
      <c r="E78" s="6"/>
      <c r="F78" s="6"/>
      <c r="G78" s="6"/>
      <c r="H78" s="6">
        <v>-1151</v>
      </c>
      <c r="I78" s="6">
        <f>+H78</f>
        <v>-1151</v>
      </c>
    </row>
    <row r="79" spans="5:9" ht="12.75">
      <c r="E79" s="6"/>
      <c r="F79" s="6"/>
      <c r="G79" s="6"/>
      <c r="H79" s="6"/>
      <c r="I79" s="6"/>
    </row>
    <row r="80" spans="5:9" ht="12.75">
      <c r="E80" s="6"/>
      <c r="F80" s="6"/>
      <c r="G80" s="6"/>
      <c r="H80" s="6"/>
      <c r="I80" s="6"/>
    </row>
    <row r="81" spans="1:9" ht="12.75">
      <c r="A81" t="s">
        <v>254</v>
      </c>
      <c r="E81" s="6"/>
      <c r="F81" s="6"/>
      <c r="G81" s="6">
        <v>600</v>
      </c>
      <c r="H81" s="6"/>
      <c r="I81" s="6">
        <f>E81+F81+G81+H81</f>
        <v>600</v>
      </c>
    </row>
    <row r="82" spans="5:9" ht="12.75">
      <c r="E82" s="6"/>
      <c r="F82" s="6"/>
      <c r="G82" s="6"/>
      <c r="H82" s="6"/>
      <c r="I82" s="6"/>
    </row>
    <row r="83" spans="5:8" ht="12.75">
      <c r="E83" s="6"/>
      <c r="F83" s="6"/>
      <c r="G83" s="6"/>
      <c r="H83" s="6"/>
    </row>
    <row r="84" spans="1:9" ht="12.75">
      <c r="A84" t="s">
        <v>215</v>
      </c>
      <c r="E84" s="6"/>
      <c r="F84" s="6"/>
      <c r="G84" s="6">
        <v>-11179</v>
      </c>
      <c r="H84" s="6"/>
      <c r="I84" s="6">
        <f>E84+F84+G84+H84</f>
        <v>-11179</v>
      </c>
    </row>
    <row r="85" spans="5:9" ht="12.75">
      <c r="E85" s="6"/>
      <c r="F85" s="6"/>
      <c r="G85" s="6"/>
      <c r="H85" s="6"/>
      <c r="I85" s="6"/>
    </row>
    <row r="86" spans="5:8" ht="12.75">
      <c r="E86" s="6"/>
      <c r="F86" s="6"/>
      <c r="G86" s="6"/>
      <c r="H86" s="6"/>
    </row>
    <row r="87" spans="1:9" ht="12.75">
      <c r="A87" t="s">
        <v>237</v>
      </c>
      <c r="E87" s="8">
        <f>SUM(E72:E86)</f>
        <v>159867</v>
      </c>
      <c r="F87" s="8">
        <f>SUM(F72:F86)</f>
        <v>2395</v>
      </c>
      <c r="G87" s="8">
        <f>SUM(G72:G86)</f>
        <v>534</v>
      </c>
      <c r="H87" s="8">
        <f>SUM(H72:H86)</f>
        <v>22336</v>
      </c>
      <c r="I87" s="8">
        <f>E87+F87+G87+H87</f>
        <v>185132</v>
      </c>
    </row>
    <row r="88" spans="5:8" ht="12.75">
      <c r="E88" s="6"/>
      <c r="F88" s="6"/>
      <c r="G88" s="6"/>
      <c r="H88" s="6"/>
    </row>
    <row r="89" spans="3:7" ht="12.75">
      <c r="C89" s="6"/>
      <c r="D89" s="6"/>
      <c r="E89" s="6"/>
      <c r="F89" s="6"/>
      <c r="G89" s="6"/>
    </row>
    <row r="90" spans="1:7" ht="12.75">
      <c r="A90" s="3" t="s">
        <v>99</v>
      </c>
      <c r="C90" s="6"/>
      <c r="D90" s="6"/>
      <c r="E90" s="6"/>
      <c r="F90" s="6"/>
      <c r="G90" s="6"/>
    </row>
    <row r="91" spans="1:7" ht="12.75">
      <c r="A91" s="3" t="s">
        <v>100</v>
      </c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ht="12.75">
      <c r="D94" s="3" t="s">
        <v>0</v>
      </c>
    </row>
    <row r="95" ht="12.75">
      <c r="D95" s="3" t="s">
        <v>19</v>
      </c>
    </row>
    <row r="96" ht="12.75">
      <c r="D96" s="3" t="s">
        <v>18</v>
      </c>
    </row>
    <row r="98" ht="12.75">
      <c r="A98" s="3" t="s">
        <v>101</v>
      </c>
    </row>
    <row r="99" ht="12.75">
      <c r="A99" s="3" t="s">
        <v>232</v>
      </c>
    </row>
    <row r="101" spans="6:8" ht="12.75">
      <c r="F101" s="36">
        <v>2003</v>
      </c>
      <c r="G101" s="31"/>
      <c r="H101" s="19"/>
    </row>
    <row r="102" spans="6:8" ht="12.75">
      <c r="F102" s="19" t="s">
        <v>233</v>
      </c>
      <c r="G102" s="31"/>
      <c r="H102" s="19"/>
    </row>
    <row r="103" spans="6:8" ht="12.75">
      <c r="F103" s="19" t="s">
        <v>102</v>
      </c>
      <c r="G103" s="31"/>
      <c r="H103" s="19"/>
    </row>
    <row r="104" spans="6:8" ht="12.75">
      <c r="F104" s="19" t="s">
        <v>230</v>
      </c>
      <c r="G104" s="31"/>
      <c r="H104" s="19"/>
    </row>
    <row r="105" spans="6:8" ht="12.75">
      <c r="F105" s="19" t="s">
        <v>8</v>
      </c>
      <c r="G105" s="31"/>
      <c r="H105" s="19"/>
    </row>
    <row r="107" spans="1:6" ht="12.75">
      <c r="A107" t="s">
        <v>103</v>
      </c>
      <c r="F107" s="6">
        <v>4573</v>
      </c>
    </row>
    <row r="108" spans="1:6" ht="12.75">
      <c r="A108" t="s">
        <v>104</v>
      </c>
      <c r="F108" s="6"/>
    </row>
    <row r="109" spans="2:6" ht="12.75">
      <c r="B109" t="s">
        <v>221</v>
      </c>
      <c r="F109" s="6">
        <v>-17</v>
      </c>
    </row>
    <row r="110" spans="2:6" ht="12.75">
      <c r="B110" t="s">
        <v>222</v>
      </c>
      <c r="F110" s="6">
        <v>2</v>
      </c>
    </row>
    <row r="111" spans="2:6" ht="12.75">
      <c r="B111" t="s">
        <v>234</v>
      </c>
      <c r="F111" s="6">
        <v>210</v>
      </c>
    </row>
    <row r="112" spans="2:6" ht="12.75">
      <c r="B112" t="s">
        <v>215</v>
      </c>
      <c r="F112" s="6">
        <v>821</v>
      </c>
    </row>
    <row r="113" spans="2:6" ht="12.75">
      <c r="B113" t="s">
        <v>258</v>
      </c>
      <c r="F113" s="6"/>
    </row>
    <row r="114" spans="2:6" ht="12.75">
      <c r="B114" t="s">
        <v>264</v>
      </c>
      <c r="F114" s="6">
        <v>80</v>
      </c>
    </row>
    <row r="115" spans="2:6" ht="12.75">
      <c r="B115" t="s">
        <v>265</v>
      </c>
      <c r="F115" s="6">
        <v>-2</v>
      </c>
    </row>
    <row r="116" spans="2:6" ht="12.75">
      <c r="B116" t="s">
        <v>220</v>
      </c>
      <c r="F116" s="6">
        <v>2886</v>
      </c>
    </row>
    <row r="117" spans="2:6" ht="12.75">
      <c r="B117" t="s">
        <v>105</v>
      </c>
      <c r="F117" s="10">
        <v>3859</v>
      </c>
    </row>
    <row r="118" spans="1:6" ht="12.75">
      <c r="A118" t="s">
        <v>106</v>
      </c>
      <c r="F118" s="6">
        <f>SUM(F107:F117)</f>
        <v>12412</v>
      </c>
    </row>
    <row r="119" spans="1:6" ht="12.75">
      <c r="A119" t="s">
        <v>107</v>
      </c>
      <c r="F119" s="6">
        <v>640</v>
      </c>
    </row>
    <row r="120" spans="1:6" ht="12.75">
      <c r="A120" t="s">
        <v>108</v>
      </c>
      <c r="F120" s="6">
        <v>337</v>
      </c>
    </row>
    <row r="121" spans="1:6" ht="12.75">
      <c r="A121" t="s">
        <v>109</v>
      </c>
      <c r="F121" s="37">
        <f>F118+F119+F120</f>
        <v>13389</v>
      </c>
    </row>
    <row r="122" spans="1:6" ht="12.75">
      <c r="A122" t="s">
        <v>110</v>
      </c>
      <c r="F122" s="6">
        <v>-3898</v>
      </c>
    </row>
    <row r="123" spans="1:6" ht="12.75">
      <c r="A123" t="s">
        <v>111</v>
      </c>
      <c r="F123" s="6">
        <v>-249</v>
      </c>
    </row>
    <row r="124" spans="1:6" ht="12.75">
      <c r="A124" t="s">
        <v>112</v>
      </c>
      <c r="F124" s="8">
        <f>F121+F122+F123</f>
        <v>9242</v>
      </c>
    </row>
    <row r="125" ht="12.75">
      <c r="F125" s="6"/>
    </row>
    <row r="126" spans="1:6" ht="12.75">
      <c r="A126" t="s">
        <v>113</v>
      </c>
      <c r="F126" s="6"/>
    </row>
    <row r="127" spans="2:6" ht="12.75">
      <c r="B127" t="s">
        <v>228</v>
      </c>
      <c r="F127" s="6">
        <v>18</v>
      </c>
    </row>
    <row r="128" spans="2:6" ht="12.75">
      <c r="B128" t="s">
        <v>114</v>
      </c>
      <c r="F128" s="10">
        <v>-1107</v>
      </c>
    </row>
    <row r="129" ht="12.75">
      <c r="F129" s="8">
        <f>F127+F128</f>
        <v>-1089</v>
      </c>
    </row>
    <row r="130" ht="12.75">
      <c r="F130" s="6"/>
    </row>
    <row r="131" spans="1:6" ht="12.75">
      <c r="A131" t="s">
        <v>115</v>
      </c>
      <c r="F131" s="6"/>
    </row>
    <row r="132" spans="2:6" ht="12.75">
      <c r="B132" t="s">
        <v>223</v>
      </c>
      <c r="F132" s="6">
        <v>-1151</v>
      </c>
    </row>
    <row r="133" spans="2:6" ht="12.75">
      <c r="B133" t="s">
        <v>235</v>
      </c>
      <c r="F133" s="6">
        <v>-200</v>
      </c>
    </row>
    <row r="134" spans="2:6" ht="12.75">
      <c r="B134" t="s">
        <v>116</v>
      </c>
      <c r="F134" s="6">
        <v>-205</v>
      </c>
    </row>
    <row r="135" spans="2:6" ht="12.75">
      <c r="B135" t="s">
        <v>117</v>
      </c>
      <c r="F135" s="6">
        <v>-3975</v>
      </c>
    </row>
    <row r="136" spans="2:6" ht="12.75">
      <c r="B136" t="s">
        <v>257</v>
      </c>
      <c r="F136" s="6">
        <v>-900</v>
      </c>
    </row>
    <row r="137" ht="12.75">
      <c r="F137" s="8">
        <f>SUM(F132:F136)</f>
        <v>-6431</v>
      </c>
    </row>
    <row r="138" ht="12.75">
      <c r="F138" s="6"/>
    </row>
    <row r="139" spans="1:6" ht="12.75">
      <c r="A139" t="s">
        <v>118</v>
      </c>
      <c r="F139" s="6">
        <f>F124+F129+F137</f>
        <v>1722</v>
      </c>
    </row>
    <row r="140" ht="12.75">
      <c r="F140" s="6"/>
    </row>
    <row r="141" spans="1:6" ht="12.75">
      <c r="A141" t="s">
        <v>119</v>
      </c>
      <c r="F141" s="6">
        <v>-7696</v>
      </c>
    </row>
    <row r="142" ht="12.75">
      <c r="F142" s="6"/>
    </row>
    <row r="143" spans="1:6" ht="12.75">
      <c r="A143" t="s">
        <v>120</v>
      </c>
      <c r="F143" s="8">
        <f>SUM(F139:F141)</f>
        <v>-5974</v>
      </c>
    </row>
    <row r="144" ht="12.75">
      <c r="F144" s="6"/>
    </row>
    <row r="145" ht="12.75">
      <c r="F145" s="6"/>
    </row>
    <row r="146" ht="12.75">
      <c r="A146" s="3" t="s">
        <v>121</v>
      </c>
    </row>
    <row r="147" ht="12.75">
      <c r="A147" s="3" t="s">
        <v>100</v>
      </c>
    </row>
  </sheetData>
  <printOptions/>
  <pageMargins left="1" right="1" top="1" bottom="1" header="0.5" footer="0.5"/>
  <pageSetup fitToHeight="1" fitToWidth="1" horizontalDpi="180" verticalDpi="18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tabSelected="1" workbookViewId="0" topLeftCell="A210">
      <selection activeCell="B222" sqref="B222"/>
    </sheetView>
  </sheetViews>
  <sheetFormatPr defaultColWidth="9.140625" defaultRowHeight="12.75"/>
  <cols>
    <col min="1" max="1" width="9.421875" style="0" customWidth="1"/>
    <col min="2" max="2" width="9.28125" style="0" bestFit="1" customWidth="1"/>
    <col min="4" max="4" width="9.8515625" style="0" customWidth="1"/>
    <col min="5" max="5" width="10.28125" style="0" customWidth="1"/>
    <col min="6" max="6" width="9.7109375" style="0" customWidth="1"/>
    <col min="7" max="7" width="12.28125" style="0" customWidth="1"/>
    <col min="8" max="8" width="11.7109375" style="0" customWidth="1"/>
    <col min="9" max="9" width="18.28125" style="0" customWidth="1"/>
    <col min="10" max="10" width="11.28125" style="0" customWidth="1"/>
  </cols>
  <sheetData>
    <row r="1" ht="12.75">
      <c r="A1" s="5" t="s">
        <v>122</v>
      </c>
    </row>
    <row r="2" ht="12.75">
      <c r="A2" s="5"/>
    </row>
    <row r="3" spans="1:2" ht="12.75">
      <c r="A3" s="24" t="s">
        <v>123</v>
      </c>
      <c r="B3" s="3" t="s">
        <v>124</v>
      </c>
    </row>
    <row r="4" spans="1:2" ht="12.75">
      <c r="A4" s="24"/>
      <c r="B4" s="3"/>
    </row>
    <row r="5" spans="1:2" ht="12.75">
      <c r="A5" s="24"/>
      <c r="B5" t="s">
        <v>125</v>
      </c>
    </row>
    <row r="6" spans="1:2" ht="12.75">
      <c r="A6" s="24"/>
      <c r="B6" t="s">
        <v>126</v>
      </c>
    </row>
    <row r="7" spans="1:2" ht="12.75">
      <c r="A7" s="24"/>
      <c r="B7" t="s">
        <v>267</v>
      </c>
    </row>
    <row r="8" ht="12.75">
      <c r="A8" s="24"/>
    </row>
    <row r="9" spans="1:2" ht="12.75">
      <c r="A9" s="24"/>
      <c r="B9" t="s">
        <v>245</v>
      </c>
    </row>
    <row r="10" spans="1:2" ht="12.75">
      <c r="A10" s="24"/>
      <c r="B10" t="s">
        <v>246</v>
      </c>
    </row>
    <row r="11" spans="1:2" ht="12.75">
      <c r="A11" s="24"/>
      <c r="B11" t="s">
        <v>247</v>
      </c>
    </row>
    <row r="12" spans="1:2" ht="12.75">
      <c r="A12" s="24"/>
      <c r="B12" t="s">
        <v>248</v>
      </c>
    </row>
    <row r="13" ht="12.75">
      <c r="A13" s="24"/>
    </row>
    <row r="14" spans="1:2" ht="12.75">
      <c r="A14" s="24"/>
      <c r="B14" t="s">
        <v>249</v>
      </c>
    </row>
    <row r="15" spans="1:2" ht="12.75">
      <c r="A15" s="24"/>
      <c r="B15" t="s">
        <v>269</v>
      </c>
    </row>
    <row r="16" spans="1:2" ht="12.75">
      <c r="A16" s="24"/>
      <c r="B16" t="s">
        <v>270</v>
      </c>
    </row>
    <row r="17" spans="1:2" ht="12.75">
      <c r="A17" s="24"/>
      <c r="B17" t="s">
        <v>251</v>
      </c>
    </row>
    <row r="18" spans="1:2" ht="12.75">
      <c r="A18" s="24"/>
      <c r="B18" t="s">
        <v>250</v>
      </c>
    </row>
    <row r="19" ht="12.75">
      <c r="A19" s="24"/>
    </row>
    <row r="20" spans="1:2" ht="12.75">
      <c r="A20" s="24"/>
      <c r="B20" t="s">
        <v>127</v>
      </c>
    </row>
    <row r="21" spans="1:2" ht="12.75">
      <c r="A21" s="24"/>
      <c r="B21" t="s">
        <v>128</v>
      </c>
    </row>
    <row r="22" ht="12.75">
      <c r="A22" s="24"/>
    </row>
    <row r="23" spans="1:2" ht="12.75">
      <c r="A23" s="24" t="s">
        <v>129</v>
      </c>
      <c r="B23" s="3" t="s">
        <v>130</v>
      </c>
    </row>
    <row r="24" spans="1:2" ht="12.75">
      <c r="A24" s="24"/>
      <c r="B24" s="3"/>
    </row>
    <row r="25" spans="1:2" ht="12.75">
      <c r="A25" s="24"/>
      <c r="B25" t="s">
        <v>131</v>
      </c>
    </row>
    <row r="26" spans="1:2" ht="12.75">
      <c r="A26" s="24"/>
      <c r="B26" t="s">
        <v>132</v>
      </c>
    </row>
    <row r="27" ht="12.75">
      <c r="A27" s="24"/>
    </row>
    <row r="28" spans="1:2" ht="12.75">
      <c r="A28" s="24" t="s">
        <v>133</v>
      </c>
      <c r="B28" s="3" t="s">
        <v>134</v>
      </c>
    </row>
    <row r="29" ht="12.75">
      <c r="A29" s="24"/>
    </row>
    <row r="30" spans="1:2" ht="12.75">
      <c r="A30" s="24"/>
      <c r="B30" t="s">
        <v>44</v>
      </c>
    </row>
    <row r="31" ht="12.75">
      <c r="A31" s="24"/>
    </row>
    <row r="32" spans="1:2" ht="12.75">
      <c r="A32" s="24" t="s">
        <v>135</v>
      </c>
      <c r="B32" s="3" t="s">
        <v>136</v>
      </c>
    </row>
    <row r="33" spans="1:2" ht="12.75">
      <c r="A33" s="24"/>
      <c r="B33" s="3"/>
    </row>
    <row r="34" spans="1:2" ht="12.75">
      <c r="A34" s="28"/>
      <c r="B34" t="s">
        <v>137</v>
      </c>
    </row>
    <row r="35" spans="1:2" ht="12.75">
      <c r="A35" s="24"/>
      <c r="B35" t="s">
        <v>138</v>
      </c>
    </row>
    <row r="36" ht="12.75">
      <c r="A36" s="24"/>
    </row>
    <row r="37" spans="1:2" ht="12.75">
      <c r="A37" s="24" t="s">
        <v>139</v>
      </c>
      <c r="B37" s="3" t="s">
        <v>140</v>
      </c>
    </row>
    <row r="38" ht="12.75">
      <c r="A38" s="24"/>
    </row>
    <row r="39" spans="1:2" ht="12.75">
      <c r="A39" s="24"/>
      <c r="B39" t="s">
        <v>141</v>
      </c>
    </row>
    <row r="40" spans="1:2" ht="12.75">
      <c r="A40" s="24"/>
      <c r="B40" t="s">
        <v>142</v>
      </c>
    </row>
    <row r="41" spans="1:2" ht="12.75">
      <c r="A41" s="24"/>
      <c r="B41" t="s">
        <v>143</v>
      </c>
    </row>
    <row r="42" ht="12.75">
      <c r="A42" s="24"/>
    </row>
    <row r="43" spans="1:2" ht="12.75">
      <c r="A43" s="24" t="s">
        <v>144</v>
      </c>
      <c r="B43" s="3" t="s">
        <v>145</v>
      </c>
    </row>
    <row r="44" ht="12.75">
      <c r="A44" s="24"/>
    </row>
    <row r="45" spans="1:2" ht="12.75">
      <c r="A45" s="24"/>
      <c r="B45" t="s">
        <v>146</v>
      </c>
    </row>
    <row r="46" spans="1:2" ht="12.75">
      <c r="A46" s="24"/>
      <c r="B46" t="s">
        <v>147</v>
      </c>
    </row>
    <row r="47" spans="1:2" ht="12.75">
      <c r="A47" s="24"/>
      <c r="B47" t="s">
        <v>239</v>
      </c>
    </row>
    <row r="48" ht="12.75">
      <c r="A48" s="24"/>
    </row>
    <row r="49" spans="1:7" ht="12.75">
      <c r="A49" s="24"/>
      <c r="B49" t="s">
        <v>38</v>
      </c>
      <c r="E49" s="20"/>
      <c r="G49" s="15"/>
    </row>
    <row r="50" spans="1:7" ht="12.75">
      <c r="A50" s="24"/>
      <c r="B50" t="s">
        <v>148</v>
      </c>
      <c r="E50" s="20"/>
      <c r="G50" s="15"/>
    </row>
    <row r="51" spans="1:7" ht="12.75">
      <c r="A51" s="24"/>
      <c r="B51" t="s">
        <v>149</v>
      </c>
      <c r="E51" s="20"/>
      <c r="G51" s="15"/>
    </row>
    <row r="52" spans="1:7" ht="12.75">
      <c r="A52" s="24"/>
      <c r="B52" t="s">
        <v>150</v>
      </c>
      <c r="E52" s="20"/>
      <c r="G52" s="15"/>
    </row>
    <row r="53" spans="1:7" ht="12.75">
      <c r="A53" s="24"/>
      <c r="B53" t="s">
        <v>151</v>
      </c>
      <c r="E53" s="20"/>
      <c r="G53" s="15"/>
    </row>
    <row r="54" spans="1:7" ht="12.75">
      <c r="A54" s="24"/>
      <c r="E54" s="20"/>
      <c r="G54" s="15"/>
    </row>
    <row r="55" spans="1:7" ht="12.75">
      <c r="A55" s="24"/>
      <c r="C55" s="3" t="s">
        <v>33</v>
      </c>
      <c r="E55" s="27"/>
      <c r="F55" s="28" t="s">
        <v>34</v>
      </c>
      <c r="G55" s="15"/>
    </row>
    <row r="56" spans="1:7" ht="12.75">
      <c r="A56" s="24"/>
      <c r="E56" s="20"/>
      <c r="G56" s="15"/>
    </row>
    <row r="57" spans="1:7" ht="12.75">
      <c r="A57" s="24"/>
      <c r="C57" t="s">
        <v>35</v>
      </c>
      <c r="E57" s="20"/>
      <c r="F57" s="29">
        <v>1</v>
      </c>
      <c r="G57" s="15"/>
    </row>
    <row r="58" spans="1:7" ht="12.75">
      <c r="A58" s="24"/>
      <c r="C58" t="s">
        <v>37</v>
      </c>
      <c r="E58" s="20"/>
      <c r="F58" s="29">
        <v>1.2</v>
      </c>
      <c r="G58" s="15"/>
    </row>
    <row r="59" spans="3:7" ht="12.75">
      <c r="C59" t="s">
        <v>36</v>
      </c>
      <c r="E59" s="20"/>
      <c r="F59" s="29">
        <v>1.35</v>
      </c>
      <c r="G59" s="15"/>
    </row>
    <row r="60" spans="5:7" ht="12.75">
      <c r="E60" s="20"/>
      <c r="F60" s="29"/>
      <c r="G60" s="15"/>
    </row>
    <row r="62" ht="12.75">
      <c r="B62" t="s">
        <v>236</v>
      </c>
    </row>
    <row r="63" ht="12.75">
      <c r="B63" t="s">
        <v>45</v>
      </c>
    </row>
    <row r="64" ht="12.75">
      <c r="B64" s="3"/>
    </row>
    <row r="65" spans="1:2" ht="12.75">
      <c r="A65" s="24" t="s">
        <v>152</v>
      </c>
      <c r="B65" s="3" t="s">
        <v>153</v>
      </c>
    </row>
    <row r="66" spans="1:8" ht="12.75">
      <c r="A66" s="24"/>
      <c r="G66" s="38"/>
      <c r="H66" s="28"/>
    </row>
    <row r="67" spans="1:8" ht="12.75">
      <c r="A67" s="24"/>
      <c r="B67" s="3"/>
      <c r="G67" s="28">
        <v>2003</v>
      </c>
      <c r="H67" s="28">
        <v>2002</v>
      </c>
    </row>
    <row r="68" spans="1:8" ht="12.75">
      <c r="A68" s="24"/>
      <c r="B68" s="3"/>
      <c r="G68" s="28" t="s">
        <v>8</v>
      </c>
      <c r="H68" s="28" t="s">
        <v>8</v>
      </c>
    </row>
    <row r="69" spans="1:2" ht="12.75">
      <c r="A69" s="24"/>
      <c r="B69" t="s">
        <v>154</v>
      </c>
    </row>
    <row r="70" spans="1:2" ht="12.75">
      <c r="A70" s="24"/>
      <c r="B70" t="s">
        <v>155</v>
      </c>
    </row>
    <row r="71" spans="1:8" ht="12.75">
      <c r="A71" s="24"/>
      <c r="B71" t="s">
        <v>224</v>
      </c>
      <c r="G71" s="6">
        <v>1151</v>
      </c>
      <c r="H71" s="6">
        <v>1149</v>
      </c>
    </row>
    <row r="72" spans="1:2" ht="12.75">
      <c r="A72" s="24"/>
      <c r="B72" s="3"/>
    </row>
    <row r="73" spans="1:2" ht="12.75">
      <c r="A73" s="24" t="s">
        <v>156</v>
      </c>
      <c r="B73" s="3" t="s">
        <v>157</v>
      </c>
    </row>
    <row r="74" spans="1:2" ht="12.75">
      <c r="A74" s="24"/>
      <c r="B74" s="3"/>
    </row>
    <row r="75" spans="1:2" ht="12.75">
      <c r="A75" s="24"/>
      <c r="B75" t="s">
        <v>158</v>
      </c>
    </row>
    <row r="76" spans="1:2" ht="12.75">
      <c r="A76" s="24"/>
      <c r="B76" s="31" t="s">
        <v>159</v>
      </c>
    </row>
    <row r="77" ht="12.75">
      <c r="A77" s="24"/>
    </row>
    <row r="78" spans="1:2" ht="12.75">
      <c r="A78" s="24" t="s">
        <v>160</v>
      </c>
      <c r="B78" s="3" t="s">
        <v>161</v>
      </c>
    </row>
    <row r="79" ht="12.75">
      <c r="A79" s="24"/>
    </row>
    <row r="80" spans="1:2" ht="12.75">
      <c r="A80" s="24"/>
      <c r="B80" t="s">
        <v>217</v>
      </c>
    </row>
    <row r="81" ht="12.75">
      <c r="B81" t="s">
        <v>216</v>
      </c>
    </row>
    <row r="82" ht="12.75">
      <c r="B82" t="s">
        <v>218</v>
      </c>
    </row>
    <row r="83" ht="12.75">
      <c r="B83" t="s">
        <v>219</v>
      </c>
    </row>
    <row r="85" spans="1:2" ht="12.75">
      <c r="A85" s="24" t="s">
        <v>162</v>
      </c>
      <c r="B85" s="3" t="s">
        <v>163</v>
      </c>
    </row>
    <row r="86" ht="12.75">
      <c r="A86" s="24"/>
    </row>
    <row r="87" spans="1:2" ht="12.75">
      <c r="A87" s="24"/>
      <c r="B87" t="s">
        <v>164</v>
      </c>
    </row>
    <row r="88" spans="1:2" ht="12.75">
      <c r="A88" s="24"/>
      <c r="B88" t="s">
        <v>165</v>
      </c>
    </row>
    <row r="89" ht="12.75">
      <c r="A89" s="24"/>
    </row>
    <row r="90" spans="1:2" ht="12.75">
      <c r="A90" s="24" t="s">
        <v>166</v>
      </c>
      <c r="B90" s="3" t="s">
        <v>167</v>
      </c>
    </row>
    <row r="91" ht="12.75">
      <c r="A91" s="24"/>
    </row>
    <row r="92" spans="1:2" ht="12.75">
      <c r="A92" s="24"/>
      <c r="B92" t="s">
        <v>43</v>
      </c>
    </row>
    <row r="93" ht="12.75">
      <c r="A93" s="24"/>
    </row>
    <row r="94" spans="1:2" ht="12" customHeight="1">
      <c r="A94" s="24" t="s">
        <v>168</v>
      </c>
      <c r="B94" s="3" t="s">
        <v>169</v>
      </c>
    </row>
    <row r="95" ht="12.75">
      <c r="A95" s="24"/>
    </row>
    <row r="96" spans="1:6" ht="12.75">
      <c r="A96" s="24"/>
      <c r="F96" s="4" t="s">
        <v>15</v>
      </c>
    </row>
    <row r="97" spans="1:6" ht="12.75">
      <c r="A97" s="24"/>
      <c r="F97" s="4" t="s">
        <v>16</v>
      </c>
    </row>
    <row r="98" ht="12.75">
      <c r="F98" s="4" t="s">
        <v>7</v>
      </c>
    </row>
    <row r="99" ht="12.75">
      <c r="F99" s="4" t="s">
        <v>4</v>
      </c>
    </row>
    <row r="100" ht="12.75">
      <c r="F100" s="4" t="s">
        <v>230</v>
      </c>
    </row>
    <row r="101" ht="12.75">
      <c r="F101" s="19" t="s">
        <v>8</v>
      </c>
    </row>
    <row r="102" ht="12.75">
      <c r="C102" t="s">
        <v>28</v>
      </c>
    </row>
    <row r="103" ht="12.75">
      <c r="C103" t="s">
        <v>29</v>
      </c>
    </row>
    <row r="104" ht="12.75">
      <c r="C104" t="s">
        <v>30</v>
      </c>
    </row>
    <row r="105" spans="3:6" ht="12.75">
      <c r="C105" t="s">
        <v>170</v>
      </c>
      <c r="F105" s="20"/>
    </row>
    <row r="106" ht="12.75">
      <c r="F106" s="20"/>
    </row>
    <row r="107" spans="3:6" ht="12.75">
      <c r="C107" t="s">
        <v>241</v>
      </c>
      <c r="F107" s="20">
        <v>32675</v>
      </c>
    </row>
    <row r="108" spans="3:6" ht="12.75">
      <c r="C108" t="s">
        <v>51</v>
      </c>
      <c r="F108" s="11">
        <v>-1945</v>
      </c>
    </row>
    <row r="109" spans="3:6" ht="12.75">
      <c r="C109" t="s">
        <v>242</v>
      </c>
      <c r="F109" s="18">
        <v>30730</v>
      </c>
    </row>
    <row r="111" spans="1:2" ht="12.75">
      <c r="A111" s="24" t="s">
        <v>171</v>
      </c>
      <c r="B111" s="3" t="s">
        <v>172</v>
      </c>
    </row>
    <row r="113" ht="12.75">
      <c r="B113" t="s">
        <v>173</v>
      </c>
    </row>
    <row r="115" spans="1:8" ht="12.75">
      <c r="A115" s="3" t="s">
        <v>268</v>
      </c>
      <c r="B115" s="3"/>
      <c r="F115" s="20"/>
      <c r="G115" s="29"/>
      <c r="H115" s="15"/>
    </row>
    <row r="116" spans="6:8" ht="12.75">
      <c r="F116" s="20"/>
      <c r="H116" s="15"/>
    </row>
    <row r="117" spans="1:2" ht="12.75">
      <c r="A117" s="24" t="s">
        <v>174</v>
      </c>
      <c r="B117" s="3" t="s">
        <v>175</v>
      </c>
    </row>
    <row r="118" ht="12.75">
      <c r="B118" s="3"/>
    </row>
    <row r="119" spans="2:8" ht="12.75">
      <c r="B119" s="31" t="s">
        <v>262</v>
      </c>
      <c r="H119" s="15"/>
    </row>
    <row r="120" spans="2:8" ht="12.75">
      <c r="B120" s="31" t="s">
        <v>263</v>
      </c>
      <c r="H120" s="15"/>
    </row>
    <row r="121" spans="2:8" ht="12.75">
      <c r="B121" s="31"/>
      <c r="H121" s="15"/>
    </row>
    <row r="122" ht="12.75">
      <c r="H122" s="15"/>
    </row>
    <row r="123" spans="2:8" ht="12.75">
      <c r="B123" t="s">
        <v>176</v>
      </c>
      <c r="H123" s="15"/>
    </row>
    <row r="124" spans="2:8" ht="12.75">
      <c r="B124" t="s">
        <v>266</v>
      </c>
      <c r="H124" s="15"/>
    </row>
    <row r="125" ht="12.75">
      <c r="H125" s="15"/>
    </row>
    <row r="126" spans="2:8" ht="12.75">
      <c r="B126" t="s">
        <v>177</v>
      </c>
      <c r="H126" s="15"/>
    </row>
    <row r="127" ht="12.75">
      <c r="B127" t="s">
        <v>178</v>
      </c>
    </row>
    <row r="128" ht="12.75">
      <c r="B128" s="3"/>
    </row>
    <row r="129" spans="1:2" ht="12.75">
      <c r="A129" s="24" t="s">
        <v>179</v>
      </c>
      <c r="B129" s="3" t="s">
        <v>180</v>
      </c>
    </row>
    <row r="131" ht="12.75">
      <c r="B131" t="s">
        <v>260</v>
      </c>
    </row>
    <row r="132" ht="12.75">
      <c r="B132" t="s">
        <v>261</v>
      </c>
    </row>
    <row r="133" ht="12.75">
      <c r="B133" t="s">
        <v>227</v>
      </c>
    </row>
    <row r="134" ht="12.75">
      <c r="B134" s="31"/>
    </row>
    <row r="136" spans="1:2" ht="12.75">
      <c r="A136" s="24" t="s">
        <v>181</v>
      </c>
      <c r="B136" s="3" t="s">
        <v>24</v>
      </c>
    </row>
    <row r="138" ht="12.75">
      <c r="B138" t="s">
        <v>225</v>
      </c>
    </row>
    <row r="139" ht="12.75">
      <c r="B139" t="s">
        <v>226</v>
      </c>
    </row>
    <row r="141" spans="1:2" ht="12.75">
      <c r="A141" s="24" t="s">
        <v>182</v>
      </c>
      <c r="B141" s="3" t="s">
        <v>183</v>
      </c>
    </row>
    <row r="143" ht="12.75">
      <c r="B143" t="s">
        <v>184</v>
      </c>
    </row>
    <row r="144" ht="12.75">
      <c r="A144" s="24"/>
    </row>
    <row r="145" spans="1:2" ht="12.75">
      <c r="A145" s="24" t="s">
        <v>185</v>
      </c>
      <c r="B145" s="3" t="s">
        <v>9</v>
      </c>
    </row>
    <row r="146" spans="1:2" ht="12.75">
      <c r="A146" s="24"/>
      <c r="B146" s="3"/>
    </row>
    <row r="147" spans="1:2" ht="12.75">
      <c r="A147" s="24"/>
      <c r="B147" t="s">
        <v>47</v>
      </c>
    </row>
    <row r="148" spans="1:8" ht="12.75">
      <c r="A148" s="24"/>
      <c r="F148" t="s">
        <v>186</v>
      </c>
      <c r="H148" t="s">
        <v>187</v>
      </c>
    </row>
    <row r="149" spans="1:9" ht="12.75">
      <c r="A149" s="24"/>
      <c r="F149" s="1" t="s">
        <v>7</v>
      </c>
      <c r="G149" s="1" t="s">
        <v>17</v>
      </c>
      <c r="H149" s="1" t="s">
        <v>7</v>
      </c>
      <c r="I149" s="1" t="s">
        <v>17</v>
      </c>
    </row>
    <row r="150" spans="1:9" ht="12.75">
      <c r="A150" s="24"/>
      <c r="F150" s="1" t="s">
        <v>27</v>
      </c>
      <c r="G150" s="1" t="s">
        <v>27</v>
      </c>
      <c r="H150" s="1" t="s">
        <v>27</v>
      </c>
      <c r="I150" s="1" t="s">
        <v>27</v>
      </c>
    </row>
    <row r="151" spans="1:9" ht="12.75">
      <c r="A151" s="24"/>
      <c r="D151" s="1"/>
      <c r="F151" s="1" t="s">
        <v>4</v>
      </c>
      <c r="G151" s="1" t="s">
        <v>4</v>
      </c>
      <c r="H151" s="1" t="s">
        <v>4</v>
      </c>
      <c r="I151" s="1" t="s">
        <v>4</v>
      </c>
    </row>
    <row r="152" spans="1:9" ht="12.75">
      <c r="A152" s="24"/>
      <c r="D152" s="1"/>
      <c r="F152" s="1" t="s">
        <v>230</v>
      </c>
      <c r="G152" s="1" t="s">
        <v>67</v>
      </c>
      <c r="H152" s="1" t="s">
        <v>230</v>
      </c>
      <c r="I152" s="1" t="s">
        <v>67</v>
      </c>
    </row>
    <row r="153" spans="1:9" ht="12.75">
      <c r="A153" s="24"/>
      <c r="D153" s="1"/>
      <c r="F153" s="19" t="s">
        <v>8</v>
      </c>
      <c r="G153" s="1" t="s">
        <v>8</v>
      </c>
      <c r="H153" s="19" t="s">
        <v>8</v>
      </c>
      <c r="I153" s="1" t="s">
        <v>8</v>
      </c>
    </row>
    <row r="154" spans="1:9" ht="12.75">
      <c r="A154" s="24"/>
      <c r="B154" t="s">
        <v>48</v>
      </c>
      <c r="F154">
        <v>65</v>
      </c>
      <c r="G154">
        <v>14</v>
      </c>
      <c r="H154">
        <v>261</v>
      </c>
      <c r="I154">
        <v>234</v>
      </c>
    </row>
    <row r="155" spans="1:9" ht="12.75">
      <c r="A155" s="24"/>
      <c r="B155" t="s">
        <v>259</v>
      </c>
      <c r="F155" s="6">
        <v>-11</v>
      </c>
      <c r="G155" s="6">
        <v>-110</v>
      </c>
      <c r="H155" s="6">
        <v>-11</v>
      </c>
      <c r="I155" s="6">
        <v>-110</v>
      </c>
    </row>
    <row r="156" spans="1:9" ht="12.75">
      <c r="A156" s="24"/>
      <c r="B156" t="s">
        <v>188</v>
      </c>
      <c r="F156" s="6">
        <v>34</v>
      </c>
      <c r="G156" s="6">
        <v>-338</v>
      </c>
      <c r="H156" s="6">
        <v>-10</v>
      </c>
      <c r="I156" s="6">
        <v>-338</v>
      </c>
    </row>
    <row r="157" spans="1:9" ht="12.75">
      <c r="A157" s="24"/>
      <c r="F157" s="8">
        <f>F154+F155+F156</f>
        <v>88</v>
      </c>
      <c r="G157" s="8">
        <f>G154+G155+G156</f>
        <v>-434</v>
      </c>
      <c r="H157" s="39">
        <v>240</v>
      </c>
      <c r="I157" s="8">
        <v>-214</v>
      </c>
    </row>
    <row r="158" spans="1:9" ht="12.75">
      <c r="A158" s="24"/>
      <c r="F158" s="15"/>
      <c r="G158" s="15"/>
      <c r="H158" s="15"/>
      <c r="I158" s="15"/>
    </row>
    <row r="159" spans="1:9" ht="12.75">
      <c r="A159" s="24"/>
      <c r="B159" t="s">
        <v>189</v>
      </c>
      <c r="F159" s="15"/>
      <c r="G159" s="15"/>
      <c r="H159" s="15"/>
      <c r="I159" s="15"/>
    </row>
    <row r="160" spans="2:9" ht="12.75">
      <c r="B160" t="s">
        <v>190</v>
      </c>
      <c r="F160" s="15"/>
      <c r="G160" s="15"/>
      <c r="H160" s="15"/>
      <c r="I160" s="15"/>
    </row>
    <row r="161" spans="2:9" ht="12.75">
      <c r="B161" t="s">
        <v>191</v>
      </c>
      <c r="F161" s="15"/>
      <c r="G161" s="15"/>
      <c r="H161" s="15"/>
      <c r="I161" s="15"/>
    </row>
    <row r="162" spans="6:9" ht="12.75">
      <c r="F162" s="15"/>
      <c r="G162" s="15"/>
      <c r="H162" s="15"/>
      <c r="I162" s="15"/>
    </row>
    <row r="163" spans="1:2" ht="12.75">
      <c r="A163" s="24" t="s">
        <v>192</v>
      </c>
      <c r="B163" s="3" t="s">
        <v>193</v>
      </c>
    </row>
    <row r="165" ht="12.75">
      <c r="B165" t="s">
        <v>194</v>
      </c>
    </row>
    <row r="166" ht="12.75">
      <c r="B166" t="s">
        <v>195</v>
      </c>
    </row>
    <row r="168" spans="1:2" ht="12.75">
      <c r="A168" s="24" t="s">
        <v>196</v>
      </c>
      <c r="B168" s="3" t="s">
        <v>197</v>
      </c>
    </row>
    <row r="169" ht="12.75">
      <c r="B169" s="3"/>
    </row>
    <row r="170" ht="12.75">
      <c r="B170" t="s">
        <v>198</v>
      </c>
    </row>
    <row r="172" spans="1:2" ht="12.75">
      <c r="A172" s="24" t="s">
        <v>199</v>
      </c>
      <c r="B172" s="3" t="s">
        <v>200</v>
      </c>
    </row>
    <row r="174" ht="12.75">
      <c r="B174" t="s">
        <v>201</v>
      </c>
    </row>
    <row r="176" spans="1:2" ht="12.75">
      <c r="A176" s="24" t="s">
        <v>202</v>
      </c>
      <c r="B176" s="3" t="s">
        <v>203</v>
      </c>
    </row>
    <row r="178" spans="6:8" ht="12.75">
      <c r="F178" s="4" t="s">
        <v>15</v>
      </c>
      <c r="G178" s="4" t="s">
        <v>15</v>
      </c>
      <c r="H178" s="4"/>
    </row>
    <row r="179" spans="6:8" ht="12.75">
      <c r="F179" s="4" t="s">
        <v>16</v>
      </c>
      <c r="G179" s="4" t="s">
        <v>17</v>
      </c>
      <c r="H179" s="4"/>
    </row>
    <row r="180" spans="6:8" ht="12.75">
      <c r="F180" s="4" t="s">
        <v>7</v>
      </c>
      <c r="G180" s="4" t="s">
        <v>212</v>
      </c>
      <c r="H180" s="4"/>
    </row>
    <row r="181" spans="6:8" ht="12.75">
      <c r="F181" s="4" t="s">
        <v>4</v>
      </c>
      <c r="G181" s="4" t="s">
        <v>42</v>
      </c>
      <c r="H181" s="4"/>
    </row>
    <row r="182" spans="6:8" ht="12.75">
      <c r="F182" s="4" t="s">
        <v>230</v>
      </c>
      <c r="G182" s="4" t="s">
        <v>67</v>
      </c>
      <c r="H182" s="4"/>
    </row>
    <row r="183" spans="6:8" ht="12.75">
      <c r="F183" s="19" t="s">
        <v>8</v>
      </c>
      <c r="G183" s="19" t="s">
        <v>8</v>
      </c>
      <c r="H183" s="4"/>
    </row>
    <row r="184" ht="12.75">
      <c r="B184" s="3" t="s">
        <v>14</v>
      </c>
    </row>
    <row r="185" spans="3:7" ht="12.75">
      <c r="C185" t="s">
        <v>20</v>
      </c>
      <c r="F185" s="16">
        <v>9944</v>
      </c>
      <c r="G185" s="16">
        <v>9750</v>
      </c>
    </row>
    <row r="186" spans="3:7" ht="12.75">
      <c r="C186" t="s">
        <v>21</v>
      </c>
      <c r="F186" s="16">
        <v>1000</v>
      </c>
      <c r="G186" s="16">
        <v>1900</v>
      </c>
    </row>
    <row r="187" spans="3:7" ht="12.75">
      <c r="C187" t="s">
        <v>204</v>
      </c>
      <c r="F187" s="16">
        <v>5000</v>
      </c>
      <c r="G187" s="16">
        <v>5000</v>
      </c>
    </row>
    <row r="188" spans="3:7" ht="12.75">
      <c r="C188" t="s">
        <v>22</v>
      </c>
      <c r="F188" s="16">
        <v>3780</v>
      </c>
      <c r="G188" s="16">
        <v>3975</v>
      </c>
    </row>
    <row r="189" spans="3:8" ht="12.75">
      <c r="C189" t="s">
        <v>26</v>
      </c>
      <c r="F189" s="17">
        <v>116</v>
      </c>
      <c r="G189" s="17">
        <v>121</v>
      </c>
      <c r="H189" s="15"/>
    </row>
    <row r="190" spans="6:7" ht="12.75">
      <c r="F190" s="16">
        <f>F185+F187+F189+F186+F188</f>
        <v>19840</v>
      </c>
      <c r="G190" s="16">
        <f>G185+G187+G189+G186+G188</f>
        <v>20746</v>
      </c>
    </row>
    <row r="191" spans="2:7" ht="12.75">
      <c r="B191" s="3" t="s">
        <v>23</v>
      </c>
      <c r="F191" s="16"/>
      <c r="G191" s="16"/>
    </row>
    <row r="192" spans="2:7" ht="12.75">
      <c r="B192" s="4" t="s">
        <v>32</v>
      </c>
      <c r="C192" t="s">
        <v>31</v>
      </c>
      <c r="F192" s="16">
        <v>37135</v>
      </c>
      <c r="G192" s="16">
        <v>37135</v>
      </c>
    </row>
    <row r="193" spans="2:7" ht="12.75">
      <c r="B193" s="3"/>
      <c r="C193" t="s">
        <v>26</v>
      </c>
      <c r="F193" s="16">
        <v>199</v>
      </c>
      <c r="G193" s="16">
        <v>31</v>
      </c>
    </row>
    <row r="194" spans="3:8" ht="12.75">
      <c r="C194" t="s">
        <v>22</v>
      </c>
      <c r="F194" s="16">
        <v>10950</v>
      </c>
      <c r="G194" s="16">
        <v>14730</v>
      </c>
      <c r="H194" s="15"/>
    </row>
    <row r="195" spans="6:8" ht="12.75">
      <c r="F195" s="18">
        <f>F190+F194+F193+F192</f>
        <v>68124</v>
      </c>
      <c r="G195" s="18">
        <f>G190+G194+G193+G192</f>
        <v>72642</v>
      </c>
      <c r="H195" s="15"/>
    </row>
    <row r="196" spans="6:8" ht="12.75">
      <c r="F196" s="20"/>
      <c r="H196" s="15"/>
    </row>
    <row r="197" spans="2:8" ht="12.75">
      <c r="B197" s="1" t="s">
        <v>32</v>
      </c>
      <c r="C197" t="s">
        <v>38</v>
      </c>
      <c r="F197" s="20"/>
      <c r="H197" s="15"/>
    </row>
    <row r="198" spans="2:8" ht="12.75">
      <c r="B198" s="1"/>
      <c r="C198" t="s">
        <v>40</v>
      </c>
      <c r="F198" s="20"/>
      <c r="H198" s="15"/>
    </row>
    <row r="199" spans="3:8" ht="12.75">
      <c r="C199" t="s">
        <v>39</v>
      </c>
      <c r="F199" s="20"/>
      <c r="H199" s="15"/>
    </row>
    <row r="200" spans="3:8" ht="12.75">
      <c r="C200" t="s">
        <v>205</v>
      </c>
      <c r="F200" s="20"/>
      <c r="H200" s="15"/>
    </row>
    <row r="201" spans="3:8" ht="12.75">
      <c r="C201" t="s">
        <v>206</v>
      </c>
      <c r="F201" s="20"/>
      <c r="H201" s="15"/>
    </row>
    <row r="202" spans="6:8" ht="12.75">
      <c r="F202" s="20"/>
      <c r="H202" s="15"/>
    </row>
    <row r="203" spans="4:8" ht="12.75">
      <c r="D203" s="3" t="s">
        <v>33</v>
      </c>
      <c r="F203" s="27"/>
      <c r="G203" s="28" t="s">
        <v>34</v>
      </c>
      <c r="H203" s="15"/>
    </row>
    <row r="204" spans="6:8" ht="12.75">
      <c r="F204" s="20"/>
      <c r="H204" s="15"/>
    </row>
    <row r="205" spans="4:8" ht="12.75">
      <c r="D205" t="s">
        <v>35</v>
      </c>
      <c r="F205" s="20"/>
      <c r="G205" s="29">
        <v>1</v>
      </c>
      <c r="H205" s="15"/>
    </row>
    <row r="206" spans="4:8" ht="12.75">
      <c r="D206" t="s">
        <v>37</v>
      </c>
      <c r="F206" s="20"/>
      <c r="G206" s="29">
        <v>1.2</v>
      </c>
      <c r="H206" s="15"/>
    </row>
    <row r="207" spans="4:8" ht="12.75">
      <c r="D207" t="s">
        <v>36</v>
      </c>
      <c r="F207" s="20"/>
      <c r="G207" s="29">
        <v>1.35</v>
      </c>
      <c r="H207" s="15"/>
    </row>
    <row r="208" spans="6:8" ht="12.75">
      <c r="F208" s="20"/>
      <c r="G208" s="29"/>
      <c r="H208" s="15"/>
    </row>
    <row r="209" spans="1:8" ht="12.75">
      <c r="A209" s="24" t="s">
        <v>207</v>
      </c>
      <c r="B209" s="3" t="s">
        <v>208</v>
      </c>
      <c r="F209" s="20"/>
      <c r="G209" s="29"/>
      <c r="H209" s="15"/>
    </row>
    <row r="210" spans="2:8" ht="12.75">
      <c r="B210" s="3"/>
      <c r="F210" s="20"/>
      <c r="G210" s="29"/>
      <c r="H210" s="15"/>
    </row>
    <row r="211" spans="2:8" ht="12.75">
      <c r="B211" t="s">
        <v>240</v>
      </c>
      <c r="F211" s="20"/>
      <c r="G211" s="29"/>
      <c r="H211" s="15"/>
    </row>
    <row r="212" spans="6:8" ht="12.75">
      <c r="F212" s="20"/>
      <c r="G212" s="29"/>
      <c r="H212" s="15"/>
    </row>
    <row r="213" spans="1:8" ht="12.75">
      <c r="A213" s="24" t="s">
        <v>209</v>
      </c>
      <c r="B213" s="3" t="s">
        <v>210</v>
      </c>
      <c r="F213" s="20"/>
      <c r="G213" s="29"/>
      <c r="H213" s="15"/>
    </row>
    <row r="214" spans="6:8" ht="12.75">
      <c r="F214" s="20"/>
      <c r="G214" s="29"/>
      <c r="H214" s="15"/>
    </row>
    <row r="215" spans="2:8" ht="12.75">
      <c r="B215" t="s">
        <v>46</v>
      </c>
      <c r="F215" s="20"/>
      <c r="G215" s="29"/>
      <c r="H215" s="15"/>
    </row>
    <row r="216" spans="6:8" ht="12.75">
      <c r="F216" s="20"/>
      <c r="G216" s="29"/>
      <c r="H216" s="15"/>
    </row>
    <row r="217" spans="1:2" ht="12.75">
      <c r="A217" s="24" t="s">
        <v>211</v>
      </c>
      <c r="B217" s="3" t="s">
        <v>25</v>
      </c>
    </row>
    <row r="219" ht="12.75">
      <c r="B219" t="s">
        <v>272</v>
      </c>
    </row>
    <row r="220" ht="12.75">
      <c r="B220" t="s">
        <v>273</v>
      </c>
    </row>
    <row r="221" spans="1:2" ht="12.75">
      <c r="A221" s="24"/>
      <c r="B221" s="31" t="s">
        <v>275</v>
      </c>
    </row>
    <row r="222" spans="1:2" ht="12.75">
      <c r="A222" s="24"/>
      <c r="B222" s="31" t="s">
        <v>274</v>
      </c>
    </row>
    <row r="224" ht="12.75">
      <c r="B224" t="s">
        <v>271</v>
      </c>
    </row>
  </sheetData>
  <printOptions/>
  <pageMargins left="0.75" right="0.75" top="1" bottom="1" header="0.5" footer="0.5"/>
  <pageSetup horizontalDpi="180" verticalDpi="180" orientation="portrait" scale="85" r:id="rId1"/>
  <rowBreaks count="2" manualBreakCount="2">
    <brk id="113" max="8" man="1"/>
    <brk id="1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Central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Tan</dc:creator>
  <cp:keywords/>
  <dc:description/>
  <cp:lastModifiedBy>computer7</cp:lastModifiedBy>
  <cp:lastPrinted>2004-02-19T01:43:09Z</cp:lastPrinted>
  <dcterms:created xsi:type="dcterms:W3CDTF">1999-09-21T08:43:51Z</dcterms:created>
  <dcterms:modified xsi:type="dcterms:W3CDTF">2004-02-19T01:44:24Z</dcterms:modified>
  <cp:category/>
  <cp:version/>
  <cp:contentType/>
  <cp:contentStatus/>
</cp:coreProperties>
</file>